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66\140 Genderreferate und Gleichstellungsstellen\AG Novellierung Gleichstellungsatlas\"/>
    </mc:Choice>
  </mc:AlternateContent>
  <xr:revisionPtr revIDLastSave="0" documentId="13_ncr:1_{CC72705C-CD3D-4D5E-8605-262424D3182D}" xr6:coauthVersionLast="47" xr6:coauthVersionMax="47" xr10:uidLastSave="{00000000-0000-0000-0000-000000000000}"/>
  <bookViews>
    <workbookView xWindow="-28920" yWindow="-120" windowWidth="29040" windowHeight="15720" activeTab="2" xr2:uid="{CB0A3DE2-2821-4130-99BD-BDB7B7AF4AEF}"/>
  </bookViews>
  <sheets>
    <sheet name="1.1 KiMi" sheetId="1" r:id="rId1"/>
    <sheet name="1.2 Ehrenamt" sheetId="2" r:id="rId2"/>
    <sheet name="1.3 M.-F.kreise" sheetId="3" r:id="rId3"/>
    <sheet name="1.4 E-Taufen" sheetId="4" r:id="rId4"/>
    <sheet name="1.5 Aufnahmen" sheetId="5" r:id="rId5"/>
    <sheet name="1.6 Austritte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5" l="1"/>
  <c r="N7" i="5"/>
  <c r="K31" i="3"/>
  <c r="L31" i="3"/>
  <c r="K10" i="3"/>
  <c r="L10" i="3"/>
  <c r="K11" i="3"/>
  <c r="L11" i="3"/>
  <c r="K12" i="3"/>
  <c r="L12" i="3"/>
  <c r="K13" i="3"/>
  <c r="L13" i="3"/>
  <c r="K14" i="3"/>
  <c r="L14" i="3"/>
  <c r="K15" i="3"/>
  <c r="L15" i="3"/>
  <c r="K16" i="3"/>
  <c r="L16" i="3"/>
  <c r="K17" i="3"/>
  <c r="L17" i="3"/>
  <c r="K18" i="3"/>
  <c r="L18" i="3"/>
  <c r="K19" i="3"/>
  <c r="L19" i="3"/>
  <c r="K20" i="3"/>
  <c r="L20" i="3"/>
  <c r="K21" i="3"/>
  <c r="L21" i="3"/>
  <c r="K22" i="3"/>
  <c r="L22" i="3"/>
  <c r="K23" i="3"/>
  <c r="L23" i="3"/>
  <c r="K24" i="3"/>
  <c r="L24" i="3"/>
  <c r="K25" i="3"/>
  <c r="L25" i="3"/>
  <c r="K26" i="3"/>
  <c r="L26" i="3"/>
  <c r="K27" i="3"/>
  <c r="L27" i="3"/>
  <c r="K28" i="3"/>
  <c r="L28" i="3"/>
  <c r="L9" i="3"/>
  <c r="K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9" i="3"/>
  <c r="X9" i="3"/>
  <c r="W9" i="3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30" i="2"/>
  <c r="N8" i="2"/>
  <c r="Q30" i="2"/>
  <c r="P30" i="2"/>
  <c r="S30" i="2" s="1"/>
  <c r="T30" i="2" s="1"/>
  <c r="S27" i="2"/>
  <c r="T27" i="2" s="1"/>
  <c r="R27" i="2"/>
  <c r="S26" i="2"/>
  <c r="T26" i="2" s="1"/>
  <c r="R26" i="2"/>
  <c r="S25" i="2"/>
  <c r="T25" i="2" s="1"/>
  <c r="R25" i="2"/>
  <c r="S24" i="2"/>
  <c r="T24" i="2" s="1"/>
  <c r="R24" i="2"/>
  <c r="S23" i="2"/>
  <c r="T23" i="2" s="1"/>
  <c r="R23" i="2"/>
  <c r="S22" i="2"/>
  <c r="T22" i="2" s="1"/>
  <c r="R22" i="2"/>
  <c r="S21" i="2"/>
  <c r="T21" i="2" s="1"/>
  <c r="R21" i="2"/>
  <c r="S20" i="2"/>
  <c r="T20" i="2" s="1"/>
  <c r="R20" i="2"/>
  <c r="S19" i="2"/>
  <c r="T19" i="2" s="1"/>
  <c r="R19" i="2"/>
  <c r="T18" i="2"/>
  <c r="S18" i="2"/>
  <c r="R18" i="2"/>
  <c r="S17" i="2"/>
  <c r="T17" i="2" s="1"/>
  <c r="R17" i="2"/>
  <c r="S16" i="2"/>
  <c r="T16" i="2" s="1"/>
  <c r="R16" i="2"/>
  <c r="S15" i="2"/>
  <c r="T15" i="2" s="1"/>
  <c r="R15" i="2"/>
  <c r="S14" i="2"/>
  <c r="T14" i="2" s="1"/>
  <c r="R14" i="2"/>
  <c r="S13" i="2"/>
  <c r="T13" i="2" s="1"/>
  <c r="R13" i="2"/>
  <c r="S12" i="2"/>
  <c r="T12" i="2" s="1"/>
  <c r="R12" i="2"/>
  <c r="S11" i="2"/>
  <c r="T11" i="2" s="1"/>
  <c r="R11" i="2"/>
  <c r="S10" i="2"/>
  <c r="T10" i="2" s="1"/>
  <c r="R10" i="2"/>
  <c r="S9" i="2"/>
  <c r="T9" i="2" s="1"/>
  <c r="R9" i="2"/>
  <c r="S8" i="2"/>
  <c r="T8" i="2" s="1"/>
  <c r="R8" i="2"/>
  <c r="R30" i="2" l="1"/>
  <c r="E27" i="2" l="1"/>
  <c r="F27" i="2" s="1"/>
  <c r="G27" i="2" s="1"/>
  <c r="E26" i="2"/>
  <c r="F26" i="2" s="1"/>
  <c r="G26" i="2" s="1"/>
  <c r="E25" i="2"/>
  <c r="F25" i="2" s="1"/>
  <c r="G25" i="2" s="1"/>
  <c r="E24" i="2"/>
  <c r="F24" i="2" s="1"/>
  <c r="G24" i="2" s="1"/>
  <c r="E23" i="2"/>
  <c r="F23" i="2" s="1"/>
  <c r="G23" i="2" s="1"/>
  <c r="E22" i="2"/>
  <c r="F22" i="2" s="1"/>
  <c r="G22" i="2" s="1"/>
  <c r="E21" i="2"/>
  <c r="F21" i="2" s="1"/>
  <c r="G21" i="2" s="1"/>
  <c r="E20" i="2"/>
  <c r="F20" i="2" s="1"/>
  <c r="G20" i="2" s="1"/>
  <c r="E19" i="2"/>
  <c r="F19" i="2" s="1"/>
  <c r="G19" i="2" s="1"/>
  <c r="E18" i="2"/>
  <c r="F18" i="2" s="1"/>
  <c r="G18" i="2" s="1"/>
  <c r="E17" i="2"/>
  <c r="F17" i="2" s="1"/>
  <c r="G17" i="2" s="1"/>
  <c r="E16" i="2"/>
  <c r="F16" i="2" s="1"/>
  <c r="G16" i="2" s="1"/>
  <c r="E15" i="2"/>
  <c r="F15" i="2" s="1"/>
  <c r="G15" i="2" s="1"/>
  <c r="E14" i="2"/>
  <c r="F14" i="2" s="1"/>
  <c r="G14" i="2" s="1"/>
  <c r="E13" i="2"/>
  <c r="F13" i="2" s="1"/>
  <c r="G13" i="2" s="1"/>
  <c r="E12" i="2"/>
  <c r="F12" i="2" s="1"/>
  <c r="G12" i="2" s="1"/>
  <c r="E11" i="2"/>
  <c r="F11" i="2" s="1"/>
  <c r="G11" i="2" s="1"/>
  <c r="E10" i="2"/>
  <c r="F10" i="2" s="1"/>
  <c r="G10" i="2" s="1"/>
  <c r="E9" i="2"/>
  <c r="F9" i="2" s="1"/>
  <c r="G9" i="2" s="1"/>
  <c r="E8" i="2"/>
  <c r="F8" i="2" s="1"/>
  <c r="G8" i="2" s="1"/>
  <c r="M29" i="5"/>
  <c r="L29" i="5"/>
  <c r="J29" i="5"/>
  <c r="I29" i="5"/>
  <c r="N26" i="5"/>
  <c r="K26" i="5"/>
  <c r="N25" i="5"/>
  <c r="K25" i="5"/>
  <c r="N24" i="5"/>
  <c r="K24" i="5"/>
  <c r="N23" i="5"/>
  <c r="K23" i="5"/>
  <c r="N22" i="5"/>
  <c r="K22" i="5"/>
  <c r="N21" i="5"/>
  <c r="K21" i="5"/>
  <c r="N20" i="5"/>
  <c r="K20" i="5"/>
  <c r="N19" i="5"/>
  <c r="K19" i="5"/>
  <c r="N18" i="5"/>
  <c r="K18" i="5"/>
  <c r="N17" i="5"/>
  <c r="K17" i="5"/>
  <c r="N16" i="5"/>
  <c r="K16" i="5"/>
  <c r="N15" i="5"/>
  <c r="K15" i="5"/>
  <c r="N14" i="5"/>
  <c r="K14" i="5"/>
  <c r="N13" i="5"/>
  <c r="K13" i="5"/>
  <c r="N12" i="5"/>
  <c r="K12" i="5"/>
  <c r="N11" i="5"/>
  <c r="K11" i="5"/>
  <c r="N10" i="5"/>
  <c r="K10" i="5"/>
  <c r="N9" i="5"/>
  <c r="K9" i="5"/>
  <c r="N8" i="5"/>
  <c r="K8" i="5"/>
  <c r="F29" i="5"/>
  <c r="E29" i="5"/>
  <c r="C29" i="5"/>
  <c r="B29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7" i="5"/>
  <c r="G29" i="6"/>
  <c r="H29" i="6" s="1"/>
  <c r="F29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G29" i="4"/>
  <c r="F29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C29" i="6"/>
  <c r="B29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C29" i="4"/>
  <c r="B29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B31" i="3"/>
  <c r="C31" i="3"/>
  <c r="D31" i="3"/>
  <c r="E31" i="3"/>
  <c r="N29" i="5" l="1"/>
  <c r="K29" i="5"/>
  <c r="G29" i="5"/>
  <c r="D29" i="5"/>
  <c r="H29" i="4"/>
  <c r="D29" i="6"/>
  <c r="D29" i="4"/>
  <c r="J31" i="3" l="1"/>
  <c r="I31" i="3"/>
  <c r="H31" i="3"/>
  <c r="W10" i="3"/>
  <c r="X10" i="3"/>
  <c r="W11" i="3"/>
  <c r="X11" i="3"/>
  <c r="W12" i="3"/>
  <c r="X12" i="3"/>
  <c r="W13" i="3"/>
  <c r="X13" i="3"/>
  <c r="W14" i="3"/>
  <c r="X14" i="3"/>
  <c r="W15" i="3"/>
  <c r="X15" i="3"/>
  <c r="W16" i="3"/>
  <c r="X16" i="3"/>
  <c r="W17" i="3"/>
  <c r="X17" i="3"/>
  <c r="W18" i="3"/>
  <c r="X18" i="3"/>
  <c r="W19" i="3"/>
  <c r="X19" i="3"/>
  <c r="W20" i="3"/>
  <c r="X20" i="3"/>
  <c r="W21" i="3"/>
  <c r="X21" i="3"/>
  <c r="W22" i="3"/>
  <c r="X22" i="3"/>
  <c r="W23" i="3"/>
  <c r="X23" i="3"/>
  <c r="W24" i="3"/>
  <c r="X24" i="3"/>
  <c r="W25" i="3"/>
  <c r="X25" i="3"/>
  <c r="W26" i="3"/>
  <c r="X26" i="3"/>
  <c r="W27" i="3"/>
  <c r="X27" i="3"/>
  <c r="W28" i="3"/>
  <c r="X28" i="3"/>
  <c r="T31" i="3"/>
  <c r="U31" i="3"/>
  <c r="V31" i="3"/>
  <c r="L9" i="2"/>
  <c r="M9" i="2" s="1"/>
  <c r="L10" i="2"/>
  <c r="M10" i="2" s="1"/>
  <c r="L11" i="2"/>
  <c r="M11" i="2" s="1"/>
  <c r="L12" i="2"/>
  <c r="M12" i="2" s="1"/>
  <c r="L13" i="2"/>
  <c r="M13" i="2" s="1"/>
  <c r="L14" i="2"/>
  <c r="M14" i="2" s="1"/>
  <c r="L15" i="2"/>
  <c r="M15" i="2" s="1"/>
  <c r="L16" i="2"/>
  <c r="M16" i="2"/>
  <c r="L17" i="2"/>
  <c r="M17" i="2" s="1"/>
  <c r="L18" i="2"/>
  <c r="M18" i="2" s="1"/>
  <c r="L19" i="2"/>
  <c r="M19" i="2" s="1"/>
  <c r="L20" i="2"/>
  <c r="M20" i="2" s="1"/>
  <c r="L21" i="2"/>
  <c r="M21" i="2" s="1"/>
  <c r="L22" i="2"/>
  <c r="M22" i="2" s="1"/>
  <c r="L23" i="2"/>
  <c r="M23" i="2" s="1"/>
  <c r="L24" i="2"/>
  <c r="M24" i="2"/>
  <c r="L25" i="2"/>
  <c r="M25" i="2" s="1"/>
  <c r="L26" i="2"/>
  <c r="M26" i="2" s="1"/>
  <c r="L27" i="2"/>
  <c r="M27" i="2" s="1"/>
  <c r="L8" i="2"/>
  <c r="M8" i="2" s="1"/>
  <c r="S28" i="3"/>
  <c r="R28" i="3"/>
  <c r="S27" i="3"/>
  <c r="R27" i="3"/>
  <c r="S26" i="3"/>
  <c r="R26" i="3"/>
  <c r="S25" i="3"/>
  <c r="R25" i="3"/>
  <c r="S24" i="3"/>
  <c r="R24" i="3"/>
  <c r="S23" i="3"/>
  <c r="R23" i="3"/>
  <c r="S22" i="3"/>
  <c r="R22" i="3"/>
  <c r="S21" i="3"/>
  <c r="R21" i="3"/>
  <c r="S20" i="3"/>
  <c r="R20" i="3"/>
  <c r="S19" i="3"/>
  <c r="R19" i="3"/>
  <c r="S18" i="3"/>
  <c r="R18" i="3"/>
  <c r="S17" i="3"/>
  <c r="R17" i="3"/>
  <c r="S16" i="3"/>
  <c r="R16" i="3"/>
  <c r="S15" i="3"/>
  <c r="R15" i="3"/>
  <c r="S14" i="3"/>
  <c r="R14" i="3"/>
  <c r="S13" i="3"/>
  <c r="R13" i="3"/>
  <c r="S12" i="3"/>
  <c r="R12" i="3"/>
  <c r="S11" i="3"/>
  <c r="R11" i="3"/>
  <c r="S10" i="3"/>
  <c r="R10" i="3"/>
  <c r="S9" i="3"/>
  <c r="R9" i="3"/>
  <c r="F10" i="3"/>
  <c r="G10" i="3"/>
  <c r="F11" i="3"/>
  <c r="G11" i="3"/>
  <c r="F12" i="3"/>
  <c r="G12" i="3"/>
  <c r="F13" i="3"/>
  <c r="G13" i="3"/>
  <c r="F14" i="3"/>
  <c r="G14" i="3"/>
  <c r="F15" i="3"/>
  <c r="G15" i="3"/>
  <c r="F16" i="3"/>
  <c r="G16" i="3"/>
  <c r="F17" i="3"/>
  <c r="G17" i="3"/>
  <c r="F18" i="3"/>
  <c r="G18" i="3"/>
  <c r="F19" i="3"/>
  <c r="G19" i="3"/>
  <c r="F20" i="3"/>
  <c r="G20" i="3"/>
  <c r="F21" i="3"/>
  <c r="G21" i="3"/>
  <c r="F22" i="3"/>
  <c r="G22" i="3"/>
  <c r="F23" i="3"/>
  <c r="G23" i="3"/>
  <c r="F24" i="3"/>
  <c r="G24" i="3"/>
  <c r="F25" i="3"/>
  <c r="G25" i="3"/>
  <c r="F26" i="3"/>
  <c r="G26" i="3"/>
  <c r="F27" i="3"/>
  <c r="G27" i="3"/>
  <c r="F28" i="3"/>
  <c r="G28" i="3"/>
  <c r="G9" i="3"/>
  <c r="F9" i="3"/>
  <c r="Q31" i="3"/>
  <c r="P31" i="3"/>
  <c r="O31" i="3"/>
  <c r="W31" i="3" s="1"/>
  <c r="N31" i="3"/>
  <c r="X31" i="3" l="1"/>
  <c r="F31" i="3"/>
  <c r="R31" i="3"/>
  <c r="G31" i="3"/>
  <c r="S31" i="3"/>
  <c r="J30" i="2" l="1"/>
  <c r="I30" i="2"/>
  <c r="L30" i="2" s="1"/>
  <c r="M30" i="2" s="1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C30" i="2"/>
  <c r="B30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E30" i="2" l="1"/>
  <c r="F30" i="2" s="1"/>
  <c r="G30" i="2" s="1"/>
  <c r="D30" i="2"/>
  <c r="K30" i="2"/>
  <c r="Q31" i="1"/>
  <c r="P31" i="1"/>
  <c r="M31" i="1"/>
  <c r="L31" i="1"/>
  <c r="R28" i="1"/>
  <c r="S28" i="1" s="1"/>
  <c r="N28" i="1"/>
  <c r="T28" i="1" s="1"/>
  <c r="S27" i="1"/>
  <c r="R27" i="1"/>
  <c r="N27" i="1"/>
  <c r="O27" i="1" s="1"/>
  <c r="R26" i="1"/>
  <c r="S26" i="1" s="1"/>
  <c r="N26" i="1"/>
  <c r="O26" i="1" s="1"/>
  <c r="R25" i="1"/>
  <c r="S25" i="1" s="1"/>
  <c r="N25" i="1"/>
  <c r="T25" i="1" s="1"/>
  <c r="R24" i="1"/>
  <c r="N24" i="1"/>
  <c r="O24" i="1" s="1"/>
  <c r="N23" i="1"/>
  <c r="O23" i="1" s="1"/>
  <c r="T22" i="1"/>
  <c r="R22" i="1"/>
  <c r="S22" i="1" s="1"/>
  <c r="N22" i="1"/>
  <c r="O22" i="1" s="1"/>
  <c r="R21" i="1"/>
  <c r="S21" i="1" s="1"/>
  <c r="N21" i="1"/>
  <c r="O21" i="1" s="1"/>
  <c r="T20" i="1"/>
  <c r="R20" i="1"/>
  <c r="S20" i="1" s="1"/>
  <c r="O20" i="1"/>
  <c r="N20" i="1"/>
  <c r="R19" i="1"/>
  <c r="N19" i="1"/>
  <c r="O19" i="1" s="1"/>
  <c r="R18" i="1"/>
  <c r="S18" i="1" s="1"/>
  <c r="N18" i="1"/>
  <c r="T17" i="1"/>
  <c r="R17" i="1"/>
  <c r="S17" i="1" s="1"/>
  <c r="N17" i="1"/>
  <c r="O17" i="1" s="1"/>
  <c r="R16" i="1"/>
  <c r="S16" i="1" s="1"/>
  <c r="N16" i="1"/>
  <c r="T16" i="1" s="1"/>
  <c r="R15" i="1"/>
  <c r="S15" i="1" s="1"/>
  <c r="N15" i="1"/>
  <c r="T15" i="1" s="1"/>
  <c r="T23" i="1" s="1"/>
  <c r="R14" i="1"/>
  <c r="T14" i="1" s="1"/>
  <c r="O14" i="1"/>
  <c r="N14" i="1"/>
  <c r="R13" i="1"/>
  <c r="S13" i="1" s="1"/>
  <c r="N13" i="1"/>
  <c r="O13" i="1" s="1"/>
  <c r="T12" i="1"/>
  <c r="R12" i="1"/>
  <c r="S12" i="1" s="1"/>
  <c r="N12" i="1"/>
  <c r="O12" i="1" s="1"/>
  <c r="R11" i="1"/>
  <c r="O11" i="1"/>
  <c r="N11" i="1"/>
  <c r="S10" i="1"/>
  <c r="R10" i="1"/>
  <c r="N10" i="1"/>
  <c r="S9" i="1"/>
  <c r="R9" i="1"/>
  <c r="N9" i="1"/>
  <c r="O9" i="1" s="1"/>
  <c r="C31" i="1"/>
  <c r="B31" i="1"/>
  <c r="H28" i="1"/>
  <c r="J28" i="1" s="1"/>
  <c r="D28" i="1"/>
  <c r="E28" i="1" s="1"/>
  <c r="H27" i="1"/>
  <c r="I27" i="1" s="1"/>
  <c r="D27" i="1"/>
  <c r="H26" i="1"/>
  <c r="D26" i="1"/>
  <c r="E26" i="1" s="1"/>
  <c r="H25" i="1"/>
  <c r="D25" i="1"/>
  <c r="E25" i="1" s="1"/>
  <c r="H24" i="1"/>
  <c r="D24" i="1"/>
  <c r="E24" i="1" s="1"/>
  <c r="D23" i="1"/>
  <c r="E23" i="1" s="1"/>
  <c r="H22" i="1"/>
  <c r="D22" i="1"/>
  <c r="E22" i="1" s="1"/>
  <c r="H21" i="1"/>
  <c r="J21" i="1" s="1"/>
  <c r="D21" i="1"/>
  <c r="E21" i="1" s="1"/>
  <c r="D20" i="1"/>
  <c r="E20" i="1" s="1"/>
  <c r="H19" i="1"/>
  <c r="D19" i="1"/>
  <c r="H18" i="1"/>
  <c r="D18" i="1"/>
  <c r="E18" i="1" s="1"/>
  <c r="E17" i="1"/>
  <c r="D17" i="1"/>
  <c r="D16" i="1"/>
  <c r="E16" i="1" s="1"/>
  <c r="H15" i="1"/>
  <c r="D15" i="1"/>
  <c r="H14" i="1"/>
  <c r="J14" i="1" s="1"/>
  <c r="D14" i="1"/>
  <c r="E14" i="1" s="1"/>
  <c r="H13" i="1"/>
  <c r="J13" i="1" s="1"/>
  <c r="D13" i="1"/>
  <c r="E13" i="1" s="1"/>
  <c r="D12" i="1"/>
  <c r="E12" i="1" s="1"/>
  <c r="H11" i="1"/>
  <c r="D11" i="1"/>
  <c r="H10" i="1"/>
  <c r="D10" i="1"/>
  <c r="E10" i="1" s="1"/>
  <c r="E9" i="1"/>
  <c r="D9" i="1"/>
  <c r="I15" i="1" l="1"/>
  <c r="G31" i="1"/>
  <c r="T24" i="1"/>
  <c r="J25" i="1"/>
  <c r="T9" i="1"/>
  <c r="T27" i="1"/>
  <c r="I14" i="1"/>
  <c r="I22" i="1"/>
  <c r="N31" i="1"/>
  <c r="T31" i="1" s="1"/>
  <c r="S14" i="1"/>
  <c r="T19" i="1"/>
  <c r="O25" i="1"/>
  <c r="H12" i="1"/>
  <c r="H16" i="1"/>
  <c r="J16" i="1" s="1"/>
  <c r="H20" i="1"/>
  <c r="I20" i="1" s="1"/>
  <c r="J11" i="1"/>
  <c r="J15" i="1"/>
  <c r="J23" i="1" s="1"/>
  <c r="J19" i="1"/>
  <c r="D31" i="1"/>
  <c r="E11" i="1"/>
  <c r="E19" i="1"/>
  <c r="I26" i="1"/>
  <c r="T18" i="1"/>
  <c r="F31" i="1"/>
  <c r="I11" i="1"/>
  <c r="I13" i="1"/>
  <c r="H17" i="1"/>
  <c r="J17" i="1" s="1"/>
  <c r="I19" i="1"/>
  <c r="I21" i="1"/>
  <c r="R31" i="1"/>
  <c r="S31" i="1" s="1"/>
  <c r="T11" i="1"/>
  <c r="O16" i="1"/>
  <c r="O15" i="1"/>
  <c r="O28" i="1"/>
  <c r="S19" i="1"/>
  <c r="S24" i="1"/>
  <c r="T13" i="1"/>
  <c r="T21" i="1"/>
  <c r="T26" i="1"/>
  <c r="S11" i="1"/>
  <c r="O10" i="1"/>
  <c r="O18" i="1"/>
  <c r="T10" i="1"/>
  <c r="I10" i="1"/>
  <c r="J12" i="1"/>
  <c r="I12" i="1"/>
  <c r="I16" i="1"/>
  <c r="I18" i="1"/>
  <c r="I28" i="1"/>
  <c r="I25" i="1"/>
  <c r="I24" i="1"/>
  <c r="J24" i="1"/>
  <c r="J27" i="1"/>
  <c r="E31" i="1"/>
  <c r="J22" i="1"/>
  <c r="J26" i="1"/>
  <c r="E15" i="1"/>
  <c r="E27" i="1"/>
  <c r="H9" i="1"/>
  <c r="I9" i="1"/>
  <c r="J10" i="1"/>
  <c r="J18" i="1"/>
  <c r="I17" i="1" l="1"/>
  <c r="J20" i="1"/>
  <c r="O31" i="1"/>
  <c r="H31" i="1"/>
  <c r="J9" i="1"/>
  <c r="I31" i="1" l="1"/>
  <c r="J31" i="1"/>
</calcChain>
</file>

<file path=xl/sharedStrings.xml><?xml version="1.0" encoding="utf-8"?>
<sst xmlns="http://schemas.openxmlformats.org/spreadsheetml/2006/main" count="288" uniqueCount="79">
  <si>
    <t>Gliedkirche</t>
  </si>
  <si>
    <t>Männer</t>
  </si>
  <si>
    <t>Frauen</t>
  </si>
  <si>
    <t>Insgesamt</t>
  </si>
  <si>
    <t>Frauen-</t>
  </si>
  <si>
    <t>Ev. in % der Bev.</t>
  </si>
  <si>
    <t>anteil</t>
  </si>
  <si>
    <t>in %</t>
  </si>
  <si>
    <t>Anhalt</t>
  </si>
  <si>
    <t>Baden</t>
  </si>
  <si>
    <t>Bayern</t>
  </si>
  <si>
    <t>Berlin-Brandenburg-
schlesische Oberlausitz</t>
  </si>
  <si>
    <t>Braunschweig</t>
  </si>
  <si>
    <t>Bremen</t>
  </si>
  <si>
    <t>Hannover</t>
  </si>
  <si>
    <t>Hessen und Nassau</t>
  </si>
  <si>
    <t>Kurhessen-Waldeck</t>
  </si>
  <si>
    <t>Lippe</t>
  </si>
  <si>
    <t>Mitteldeutschland</t>
  </si>
  <si>
    <t>Nordkirche</t>
  </si>
  <si>
    <t>Oldenburg</t>
  </si>
  <si>
    <t>Pfalz</t>
  </si>
  <si>
    <t>Reformierte Kirche</t>
  </si>
  <si>
    <t>x</t>
  </si>
  <si>
    <t>Rheinland</t>
  </si>
  <si>
    <t>Sachsen</t>
  </si>
  <si>
    <t>Schaumburg-Lippe</t>
  </si>
  <si>
    <t>Westfalen</t>
  </si>
  <si>
    <t>Württemberg</t>
  </si>
  <si>
    <t>Deutschland gesamt</t>
  </si>
  <si>
    <t>Kirchenmitglieder 2022</t>
  </si>
  <si>
    <t>Bevölkerung 2022</t>
  </si>
  <si>
    <t>Kirchenmitglieder 2012</t>
  </si>
  <si>
    <t>Bevölkerung 2012</t>
  </si>
  <si>
    <t>Durchschnitt</t>
  </si>
  <si>
    <t xml:space="preserve">Als Balken mit voller Zahl </t>
  </si>
  <si>
    <t>Zahlen in Mio. ausgeschrieben</t>
  </si>
  <si>
    <t>Als Balken mit voller Zahl, in Karte Flächen eingefärbt</t>
  </si>
  <si>
    <t>insgesamt</t>
  </si>
  <si>
    <t>darunter Frauen</t>
  </si>
  <si>
    <t>Anzahl</t>
  </si>
  <si>
    <t>Frauenanteil in %</t>
  </si>
  <si>
    <t>Kirchenmitglieder und Bevölkerung nach Landeskirchen am 31.12</t>
  </si>
  <si>
    <t>Ehrenamtliche im Jahr</t>
  </si>
  <si>
    <t>Unentgeltlich tätige Mitarbeitende im Jahr 2022</t>
  </si>
  <si>
    <t>Unentgeltlich tätige Mitarbeitende im Jahr 2012</t>
  </si>
  <si>
    <t>Männer- und Frauenkreise</t>
  </si>
  <si>
    <t>Frauenkreise</t>
  </si>
  <si>
    <t>Männerkreise</t>
  </si>
  <si>
    <t>Kreise</t>
  </si>
  <si>
    <t>Teilnehmer/-
innen</t>
  </si>
  <si>
    <t>darunter Männer</t>
  </si>
  <si>
    <t>Männeranteil in %</t>
  </si>
  <si>
    <t>Kirchenmitglieder am 31.12.2011</t>
  </si>
  <si>
    <t>Männer- und Frauenkreise im Jahr 2021</t>
  </si>
  <si>
    <t>Männer- und Frauenkreise im Jahr 2011</t>
  </si>
  <si>
    <t>darunter</t>
  </si>
  <si>
    <t>Anteil Teilnehmende</t>
  </si>
  <si>
    <t>Kirchenmitglieder am 31.12.2021</t>
  </si>
  <si>
    <t>Als Balken mit voller Zahl, in Karte mit farbigen Punkten</t>
  </si>
  <si>
    <t>Erwachsenentaufen 2022</t>
  </si>
  <si>
    <t>Erwachsenentaufen 2012</t>
  </si>
  <si>
    <t>Kirchenaustritte 2022</t>
  </si>
  <si>
    <t>Kirchenaustritte im Erhebungsjahr</t>
  </si>
  <si>
    <t>Erwachsenentaufen im Erhebungsjahr</t>
  </si>
  <si>
    <t>Kirchenaustritte 2012</t>
  </si>
  <si>
    <t>Aufnahmen einschl. Erwachsenentaufen</t>
  </si>
  <si>
    <t>Aufnahmen 2022</t>
  </si>
  <si>
    <t>Aufnahmen im Erhebungsjahr</t>
  </si>
  <si>
    <t>Veränderung zu 1994 kann auch hier nochmal eingefügt werden</t>
  </si>
  <si>
    <t>Männer- und Frauenkreise im Erhebungsjahr</t>
  </si>
  <si>
    <t>Die Ständigen Kreise werden lediglich alle 2 Jahre in den ungeraden Jahrgängen erhoben.</t>
  </si>
  <si>
    <t>Aufnahmen 2012</t>
  </si>
  <si>
    <t>Unentgeltlich tätige Mitarbeitende im Jahr 1997</t>
  </si>
  <si>
    <t>Veränderung zu 1997</t>
  </si>
  <si>
    <t>Veränderung zu 2012</t>
  </si>
  <si>
    <t xml:space="preserve">an Frauenkreisen je 1000 weibl. Kirchenmitgl. </t>
  </si>
  <si>
    <t xml:space="preserve">an Männerkreisen je 1000 männl. Kirchenmitgl. </t>
  </si>
  <si>
    <t>2012: Nach erscheinen des Gleichstellungsatlas wurde die Zahl der Aufnahmen der LK Hessen-Nassau korrigiert, daher hier nun andere Werte!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</si>
</sst>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#\ ###\ ##0"/>
    <numFmt numFmtId="166" formatCode="#\ ###\ ###"/>
    <numFmt numFmtId="167" formatCode="#,##0.0"/>
  </numFmts>
  <fonts count="13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0"/>
      <color rgb="FF0000FF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21">
    <xf numFmtId="0" fontId="0" fillId="0" borderId="0" xfId="0"/>
    <xf numFmtId="0" fontId="3" fillId="2" borderId="0" xfId="0" applyFont="1" applyFill="1"/>
    <xf numFmtId="0" fontId="3" fillId="3" borderId="0" xfId="0" applyFont="1" applyFill="1"/>
    <xf numFmtId="0" fontId="3" fillId="4" borderId="0" xfId="0" applyFont="1" applyFill="1"/>
    <xf numFmtId="0" fontId="3" fillId="0" borderId="0" xfId="0" applyFont="1"/>
    <xf numFmtId="0" fontId="8" fillId="0" borderId="0" xfId="0" applyFont="1"/>
    <xf numFmtId="0" fontId="8" fillId="0" borderId="0" xfId="0" applyFont="1" applyAlignment="1">
      <alignment horizontal="justify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9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left"/>
    </xf>
    <xf numFmtId="164" fontId="9" fillId="0" borderId="0" xfId="0" applyNumberFormat="1" applyFont="1" applyAlignment="1">
      <alignment horizontal="right"/>
    </xf>
    <xf numFmtId="165" fontId="10" fillId="0" borderId="0" xfId="0" applyNumberFormat="1" applyFont="1" applyAlignment="1">
      <alignment horizontal="right"/>
    </xf>
    <xf numFmtId="165" fontId="10" fillId="2" borderId="0" xfId="0" applyNumberFormat="1" applyFont="1" applyFill="1" applyAlignment="1">
      <alignment horizontal="right"/>
    </xf>
    <xf numFmtId="164" fontId="10" fillId="4" borderId="0" xfId="0" applyNumberFormat="1" applyFont="1" applyFill="1" applyAlignment="1">
      <alignment horizontal="right"/>
    </xf>
    <xf numFmtId="164" fontId="10" fillId="0" borderId="0" xfId="0" applyNumberFormat="1" applyFont="1" applyAlignment="1">
      <alignment horizontal="right"/>
    </xf>
    <xf numFmtId="164" fontId="10" fillId="3" borderId="0" xfId="0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165" fontId="10" fillId="0" borderId="0" xfId="0" applyNumberFormat="1" applyFont="1" applyFill="1" applyAlignment="1">
      <alignment horizontal="right"/>
    </xf>
    <xf numFmtId="164" fontId="9" fillId="0" borderId="0" xfId="0" applyNumberFormat="1" applyFont="1" applyFill="1" applyAlignment="1">
      <alignment horizontal="right"/>
    </xf>
    <xf numFmtId="165" fontId="10" fillId="0" borderId="0" xfId="0" applyNumberFormat="1" applyFont="1"/>
    <xf numFmtId="165" fontId="10" fillId="2" borderId="0" xfId="0" applyNumberFormat="1" applyFont="1" applyFill="1"/>
    <xf numFmtId="0" fontId="9" fillId="0" borderId="0" xfId="4" applyFont="1"/>
    <xf numFmtId="0" fontId="9" fillId="0" borderId="10" xfId="4" applyFont="1" applyBorder="1" applyAlignment="1">
      <alignment horizontal="center" vertical="center"/>
    </xf>
    <xf numFmtId="0" fontId="9" fillId="0" borderId="10" xfId="4" applyFont="1" applyBorder="1" applyAlignment="1">
      <alignment horizontal="center" vertical="center" wrapText="1"/>
    </xf>
    <xf numFmtId="3" fontId="10" fillId="0" borderId="0" xfId="0" applyNumberFormat="1" applyFont="1" applyAlignment="1">
      <alignment horizontal="left"/>
    </xf>
    <xf numFmtId="3" fontId="9" fillId="0" borderId="0" xfId="3" applyNumberFormat="1" applyFont="1" applyAlignment="1">
      <alignment horizontal="right"/>
    </xf>
    <xf numFmtId="3" fontId="9" fillId="0" borderId="0" xfId="4" applyNumberFormat="1" applyFont="1"/>
    <xf numFmtId="164" fontId="10" fillId="0" borderId="0" xfId="0" applyNumberFormat="1" applyFont="1" applyAlignment="1">
      <alignment horizontal="right" wrapText="1"/>
    </xf>
    <xf numFmtId="0" fontId="10" fillId="0" borderId="0" xfId="0" applyFont="1" applyAlignment="1">
      <alignment horizontal="left" wrapText="1"/>
    </xf>
    <xf numFmtId="3" fontId="9" fillId="0" borderId="0" xfId="3" applyNumberFormat="1" applyFont="1"/>
    <xf numFmtId="3" fontId="9" fillId="0" borderId="0" xfId="0" applyNumberFormat="1" applyFont="1" applyAlignment="1">
      <alignment horizontal="right" wrapText="1"/>
    </xf>
    <xf numFmtId="3" fontId="9" fillId="0" borderId="0" xfId="0" applyNumberFormat="1" applyFont="1"/>
    <xf numFmtId="0" fontId="3" fillId="5" borderId="0" xfId="0" applyFont="1" applyFill="1"/>
    <xf numFmtId="164" fontId="10" fillId="3" borderId="0" xfId="0" applyNumberFormat="1" applyFont="1" applyFill="1" applyAlignment="1">
      <alignment horizontal="right" wrapText="1"/>
    </xf>
    <xf numFmtId="0" fontId="9" fillId="0" borderId="10" xfId="0" applyFont="1" applyBorder="1" applyAlignment="1">
      <alignment horizontal="center" vertical="center" wrapText="1"/>
    </xf>
    <xf numFmtId="3" fontId="9" fillId="0" borderId="0" xfId="6" applyNumberFormat="1" applyFont="1" applyAlignment="1">
      <alignment horizontal="right"/>
    </xf>
    <xf numFmtId="167" fontId="9" fillId="0" borderId="0" xfId="0" applyNumberFormat="1" applyFont="1" applyAlignment="1">
      <alignment horizontal="right"/>
    </xf>
    <xf numFmtId="3" fontId="9" fillId="0" borderId="0" xfId="6" applyNumberFormat="1" applyFont="1"/>
    <xf numFmtId="3" fontId="9" fillId="0" borderId="0" xfId="0" applyNumberFormat="1" applyFont="1" applyAlignment="1">
      <alignment horizontal="right"/>
    </xf>
    <xf numFmtId="3" fontId="9" fillId="0" borderId="0" xfId="0" applyNumberFormat="1" applyFont="1" applyAlignment="1">
      <alignment vertical="top" wrapText="1"/>
    </xf>
    <xf numFmtId="0" fontId="11" fillId="0" borderId="0" xfId="0" applyFont="1" applyAlignment="1">
      <alignment vertical="top"/>
    </xf>
    <xf numFmtId="166" fontId="9" fillId="0" borderId="0" xfId="0" applyNumberFormat="1" applyFont="1"/>
    <xf numFmtId="0" fontId="12" fillId="0" borderId="0" xfId="0" applyFont="1"/>
    <xf numFmtId="166" fontId="9" fillId="0" borderId="0" xfId="0" applyNumberFormat="1" applyFont="1" applyAlignment="1">
      <alignment horizontal="right"/>
    </xf>
    <xf numFmtId="0" fontId="8" fillId="0" borderId="0" xfId="0" applyFont="1" applyAlignment="1">
      <alignment horizontal="left" vertical="top" wrapText="1"/>
    </xf>
    <xf numFmtId="3" fontId="9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horizontal="right" vertical="top" wrapText="1"/>
    </xf>
    <xf numFmtId="167" fontId="9" fillId="3" borderId="0" xfId="0" applyNumberFormat="1" applyFont="1" applyFill="1" applyAlignment="1">
      <alignment horizontal="right"/>
    </xf>
    <xf numFmtId="0" fontId="10" fillId="0" borderId="10" xfId="0" applyFont="1" applyBorder="1" applyAlignment="1">
      <alignment horizontal="center" vertical="center" wrapText="1"/>
    </xf>
    <xf numFmtId="3" fontId="9" fillId="0" borderId="0" xfId="1" applyNumberFormat="1" applyFont="1" applyFill="1" applyAlignment="1">
      <alignment horizontal="right"/>
    </xf>
    <xf numFmtId="3" fontId="9" fillId="0" borderId="0" xfId="1" applyNumberFormat="1" applyFont="1" applyFill="1"/>
    <xf numFmtId="0" fontId="10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3" fontId="10" fillId="0" borderId="0" xfId="0" applyNumberFormat="1" applyFont="1"/>
    <xf numFmtId="0" fontId="10" fillId="0" borderId="11" xfId="0" applyFont="1" applyBorder="1"/>
    <xf numFmtId="0" fontId="10" fillId="0" borderId="0" xfId="0" applyFont="1" applyBorder="1"/>
    <xf numFmtId="3" fontId="10" fillId="0" borderId="0" xfId="3" applyNumberFormat="1" applyFont="1" applyAlignment="1">
      <alignment horizontal="right"/>
    </xf>
    <xf numFmtId="3" fontId="10" fillId="0" borderId="0" xfId="3" applyNumberFormat="1" applyFont="1"/>
    <xf numFmtId="3" fontId="10" fillId="0" borderId="0" xfId="0" applyNumberFormat="1" applyFont="1" applyAlignment="1">
      <alignment horizontal="right" wrapText="1"/>
    </xf>
    <xf numFmtId="164" fontId="10" fillId="0" borderId="0" xfId="0" applyNumberFormat="1" applyFont="1" applyFill="1" applyAlignment="1">
      <alignment horizontal="right" wrapText="1"/>
    </xf>
    <xf numFmtId="0" fontId="10" fillId="0" borderId="2" xfId="0" applyFont="1" applyBorder="1" applyAlignment="1">
      <alignment horizontal="center" vertical="center" wrapText="1"/>
    </xf>
    <xf numFmtId="164" fontId="10" fillId="4" borderId="0" xfId="0" applyNumberFormat="1" applyFont="1" applyFill="1" applyAlignment="1">
      <alignment horizontal="right" wrapText="1"/>
    </xf>
    <xf numFmtId="0" fontId="3" fillId="0" borderId="0" xfId="0" applyFont="1" applyFill="1"/>
    <xf numFmtId="3" fontId="9" fillId="6" borderId="0" xfId="6" applyNumberFormat="1" applyFont="1" applyFill="1" applyAlignment="1">
      <alignment horizontal="right"/>
    </xf>
    <xf numFmtId="164" fontId="10" fillId="6" borderId="0" xfId="0" applyNumberFormat="1" applyFont="1" applyFill="1" applyAlignment="1">
      <alignment horizontal="right"/>
    </xf>
    <xf numFmtId="3" fontId="9" fillId="0" borderId="0" xfId="0" applyNumberFormat="1" applyFont="1" applyFill="1" applyAlignment="1">
      <alignment horizontal="right" wrapText="1"/>
    </xf>
    <xf numFmtId="0" fontId="10" fillId="6" borderId="0" xfId="4" applyFont="1" applyFill="1"/>
    <xf numFmtId="3" fontId="10" fillId="6" borderId="0" xfId="0" applyNumberFormat="1" applyFont="1" applyFill="1" applyAlignment="1">
      <alignment horizontal="left"/>
    </xf>
    <xf numFmtId="0" fontId="10" fillId="6" borderId="0" xfId="0" applyFont="1" applyFill="1" applyAlignment="1">
      <alignment horizontal="left" wrapText="1"/>
    </xf>
    <xf numFmtId="0" fontId="10" fillId="6" borderId="0" xfId="0" applyFont="1" applyFill="1"/>
    <xf numFmtId="0" fontId="3" fillId="6" borderId="0" xfId="0" applyFont="1" applyFill="1"/>
    <xf numFmtId="0" fontId="9" fillId="6" borderId="10" xfId="4" applyFont="1" applyFill="1" applyBorder="1" applyAlignment="1">
      <alignment horizontal="center" vertical="center"/>
    </xf>
    <xf numFmtId="164" fontId="10" fillId="6" borderId="0" xfId="0" applyNumberFormat="1" applyFont="1" applyFill="1" applyAlignment="1">
      <alignment horizontal="right" wrapText="1"/>
    </xf>
    <xf numFmtId="0" fontId="8" fillId="0" borderId="1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2" applyFont="1" applyFill="1" applyBorder="1" applyAlignment="1" applyProtection="1">
      <alignment horizontal="center"/>
    </xf>
    <xf numFmtId="0" fontId="10" fillId="0" borderId="3" xfId="2" applyFont="1" applyFill="1" applyBorder="1" applyAlignment="1" applyProtection="1">
      <alignment horizontal="center"/>
    </xf>
    <xf numFmtId="0" fontId="10" fillId="0" borderId="10" xfId="2" applyFont="1" applyFill="1" applyBorder="1" applyAlignment="1" applyProtection="1">
      <alignment horizontal="center"/>
    </xf>
    <xf numFmtId="0" fontId="10" fillId="6" borderId="6" xfId="4" applyFont="1" applyFill="1" applyBorder="1" applyAlignment="1">
      <alignment horizontal="center" vertical="center" wrapText="1"/>
    </xf>
    <xf numFmtId="0" fontId="10" fillId="6" borderId="7" xfId="4" applyFont="1" applyFill="1" applyBorder="1" applyAlignment="1">
      <alignment horizontal="center" vertical="center" wrapText="1"/>
    </xf>
    <xf numFmtId="0" fontId="10" fillId="6" borderId="9" xfId="4" applyFont="1" applyFill="1" applyBorder="1" applyAlignment="1">
      <alignment horizontal="center" vertical="center" wrapText="1"/>
    </xf>
    <xf numFmtId="0" fontId="9" fillId="0" borderId="10" xfId="5" applyFont="1" applyBorder="1" applyAlignment="1" applyProtection="1">
      <alignment horizontal="center" vertical="center"/>
    </xf>
    <xf numFmtId="0" fontId="9" fillId="0" borderId="10" xfId="4" applyFont="1" applyBorder="1" applyAlignment="1">
      <alignment horizontal="center" vertical="center"/>
    </xf>
    <xf numFmtId="0" fontId="9" fillId="0" borderId="10" xfId="4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9" fillId="0" borderId="2" xfId="4" applyFont="1" applyBorder="1" applyAlignment="1">
      <alignment horizontal="center" vertical="center"/>
    </xf>
    <xf numFmtId="0" fontId="9" fillId="0" borderId="3" xfId="4" applyFont="1" applyBorder="1" applyAlignment="1">
      <alignment horizontal="center" vertical="center"/>
    </xf>
    <xf numFmtId="0" fontId="9" fillId="0" borderId="4" xfId="4" applyFont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/>
    </xf>
    <xf numFmtId="0" fontId="9" fillId="6" borderId="3" xfId="4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6" borderId="0" xfId="0" applyFont="1" applyFill="1" applyAlignment="1">
      <alignment wrapText="1"/>
    </xf>
  </cellXfs>
  <cellStyles count="7">
    <cellStyle name="Hyperlink 2" xfId="5" xr:uid="{4E1A697A-4BBA-4873-BA32-8796E08C10FA}"/>
    <cellStyle name="Komma" xfId="1" builtinId="3"/>
    <cellStyle name="Link" xfId="2" builtinId="8"/>
    <cellStyle name="Standard" xfId="0" builtinId="0"/>
    <cellStyle name="Standard 2" xfId="4" xr:uid="{246C46DA-8469-4F76-8901-50AE95A8B06B}"/>
    <cellStyle name="Standard 3" xfId="3" xr:uid="{E7E49AA2-A097-49B7-9FD6-672D545FCC12}"/>
    <cellStyle name="Standard 6" xfId="6" xr:uid="{BA8E97CB-CD65-4DDD-889C-6A738E5C0C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256D1-60B5-44EA-ADE3-88061E89975F}">
  <sheetPr>
    <tabColor theme="9" tint="0.79998168889431442"/>
  </sheetPr>
  <dimension ref="A1:T37"/>
  <sheetViews>
    <sheetView topLeftCell="B1" workbookViewId="0">
      <selection activeCell="J9" sqref="J9:J32"/>
    </sheetView>
  </sheetViews>
  <sheetFormatPr baseColWidth="10" defaultColWidth="11.125" defaultRowHeight="15" x14ac:dyDescent="0.25"/>
  <cols>
    <col min="1" max="1" width="22" style="4" customWidth="1"/>
    <col min="2" max="4" width="10.125" style="4" customWidth="1"/>
    <col min="5" max="5" width="8.375" style="4" customWidth="1"/>
    <col min="6" max="7" width="10.375" style="4" customWidth="1"/>
    <col min="8" max="8" width="9.875" style="4" customWidth="1"/>
    <col min="9" max="10" width="8.375" style="4" customWidth="1"/>
    <col min="11" max="11" width="5.625" style="4" customWidth="1"/>
    <col min="12" max="14" width="10.125" style="4" customWidth="1"/>
    <col min="15" max="15" width="7.625" style="4" customWidth="1"/>
    <col min="16" max="18" width="10.125" style="4" customWidth="1"/>
    <col min="19" max="20" width="7.875" style="4" customWidth="1"/>
    <col min="21" max="16384" width="11.125" style="4"/>
  </cols>
  <sheetData>
    <row r="1" spans="1:20" x14ac:dyDescent="0.25">
      <c r="A1" s="5" t="s">
        <v>42</v>
      </c>
      <c r="B1" s="5"/>
      <c r="C1" s="5"/>
      <c r="D1" s="5"/>
      <c r="E1" s="5"/>
      <c r="F1" s="5"/>
      <c r="G1" s="5"/>
      <c r="H1" s="5"/>
      <c r="I1" s="5"/>
      <c r="J1" s="5"/>
    </row>
    <row r="2" spans="1:20" x14ac:dyDescent="0.25">
      <c r="A2" s="6"/>
      <c r="B2" s="5"/>
      <c r="C2" s="5"/>
      <c r="D2" s="5"/>
      <c r="E2" s="5"/>
      <c r="F2" s="5"/>
      <c r="G2" s="5"/>
      <c r="H2" s="5"/>
      <c r="I2" s="5"/>
      <c r="J2" s="5"/>
    </row>
    <row r="3" spans="1:20" ht="13.7" customHeight="1" x14ac:dyDescent="0.25">
      <c r="A3" s="78" t="s">
        <v>0</v>
      </c>
      <c r="B3" s="81" t="s">
        <v>30</v>
      </c>
      <c r="C3" s="82"/>
      <c r="D3" s="82"/>
      <c r="E3" s="83"/>
      <c r="F3" s="81" t="s">
        <v>31</v>
      </c>
      <c r="G3" s="82"/>
      <c r="H3" s="82"/>
      <c r="I3" s="82"/>
      <c r="J3" s="83"/>
      <c r="L3" s="81" t="s">
        <v>32</v>
      </c>
      <c r="M3" s="82"/>
      <c r="N3" s="82"/>
      <c r="O3" s="83"/>
      <c r="P3" s="81" t="s">
        <v>33</v>
      </c>
      <c r="Q3" s="82"/>
      <c r="R3" s="82"/>
      <c r="S3" s="82"/>
      <c r="T3" s="83"/>
    </row>
    <row r="4" spans="1:20" ht="13.7" customHeight="1" x14ac:dyDescent="0.25">
      <c r="A4" s="79"/>
      <c r="B4" s="84" t="s">
        <v>1</v>
      </c>
      <c r="C4" s="84" t="s">
        <v>2</v>
      </c>
      <c r="D4" s="84" t="s">
        <v>3</v>
      </c>
      <c r="E4" s="7" t="s">
        <v>4</v>
      </c>
      <c r="F4" s="85" t="s">
        <v>1</v>
      </c>
      <c r="G4" s="85" t="s">
        <v>2</v>
      </c>
      <c r="H4" s="85" t="s">
        <v>3</v>
      </c>
      <c r="I4" s="8" t="s">
        <v>4</v>
      </c>
      <c r="J4" s="85" t="s">
        <v>5</v>
      </c>
      <c r="L4" s="84" t="s">
        <v>1</v>
      </c>
      <c r="M4" s="84" t="s">
        <v>2</v>
      </c>
      <c r="N4" s="84" t="s">
        <v>3</v>
      </c>
      <c r="O4" s="7" t="s">
        <v>4</v>
      </c>
      <c r="P4" s="85" t="s">
        <v>1</v>
      </c>
      <c r="Q4" s="85" t="s">
        <v>2</v>
      </c>
      <c r="R4" s="85" t="s">
        <v>3</v>
      </c>
      <c r="S4" s="8" t="s">
        <v>4</v>
      </c>
      <c r="T4" s="85" t="s">
        <v>5</v>
      </c>
    </row>
    <row r="5" spans="1:20" x14ac:dyDescent="0.25">
      <c r="A5" s="79"/>
      <c r="B5" s="85"/>
      <c r="C5" s="85"/>
      <c r="D5" s="85"/>
      <c r="E5" s="8" t="s">
        <v>6</v>
      </c>
      <c r="F5" s="85"/>
      <c r="G5" s="85"/>
      <c r="H5" s="85"/>
      <c r="I5" s="8" t="s">
        <v>6</v>
      </c>
      <c r="J5" s="85"/>
      <c r="L5" s="85"/>
      <c r="M5" s="85"/>
      <c r="N5" s="85"/>
      <c r="O5" s="8" t="s">
        <v>6</v>
      </c>
      <c r="P5" s="85"/>
      <c r="Q5" s="85"/>
      <c r="R5" s="85"/>
      <c r="S5" s="8" t="s">
        <v>6</v>
      </c>
      <c r="T5" s="85"/>
    </row>
    <row r="6" spans="1:20" x14ac:dyDescent="0.25">
      <c r="A6" s="79"/>
      <c r="B6" s="86"/>
      <c r="C6" s="86"/>
      <c r="D6" s="86"/>
      <c r="E6" s="8" t="s">
        <v>7</v>
      </c>
      <c r="F6" s="86"/>
      <c r="G6" s="86"/>
      <c r="H6" s="86"/>
      <c r="I6" s="8" t="s">
        <v>7</v>
      </c>
      <c r="J6" s="86"/>
      <c r="L6" s="86"/>
      <c r="M6" s="86"/>
      <c r="N6" s="86"/>
      <c r="O6" s="8" t="s">
        <v>7</v>
      </c>
      <c r="P6" s="86"/>
      <c r="Q6" s="86"/>
      <c r="R6" s="86"/>
      <c r="S6" s="8" t="s">
        <v>7</v>
      </c>
      <c r="T6" s="86"/>
    </row>
    <row r="7" spans="1:20" x14ac:dyDescent="0.25">
      <c r="A7" s="80"/>
      <c r="B7" s="9">
        <v>1</v>
      </c>
      <c r="C7" s="10">
        <v>2</v>
      </c>
      <c r="D7" s="10">
        <v>3</v>
      </c>
      <c r="E7" s="10">
        <v>4</v>
      </c>
      <c r="F7" s="10">
        <v>5</v>
      </c>
      <c r="G7" s="10">
        <v>6</v>
      </c>
      <c r="H7" s="10">
        <v>7</v>
      </c>
      <c r="I7" s="10">
        <v>8</v>
      </c>
      <c r="J7" s="10">
        <v>9</v>
      </c>
      <c r="L7" s="9">
        <v>1</v>
      </c>
      <c r="M7" s="10">
        <v>2</v>
      </c>
      <c r="N7" s="10">
        <v>3</v>
      </c>
      <c r="O7" s="10">
        <v>4</v>
      </c>
      <c r="P7" s="10">
        <v>5</v>
      </c>
      <c r="Q7" s="10">
        <v>6</v>
      </c>
      <c r="R7" s="10">
        <v>7</v>
      </c>
      <c r="S7" s="10">
        <v>8</v>
      </c>
      <c r="T7" s="10">
        <v>9</v>
      </c>
    </row>
    <row r="8" spans="1:20" x14ac:dyDescent="0.25">
      <c r="A8" s="11"/>
      <c r="L8" s="12"/>
      <c r="M8" s="12"/>
      <c r="N8" s="12"/>
      <c r="O8" s="12"/>
      <c r="P8" s="12"/>
      <c r="Q8" s="12"/>
      <c r="R8" s="12"/>
      <c r="S8" s="12"/>
      <c r="T8" s="12"/>
    </row>
    <row r="9" spans="1:20" x14ac:dyDescent="0.25">
      <c r="A9" s="13" t="s">
        <v>8</v>
      </c>
      <c r="B9" s="53">
        <v>10571</v>
      </c>
      <c r="C9" s="53">
        <v>15665</v>
      </c>
      <c r="D9" s="53">
        <f>B9+C9</f>
        <v>26236</v>
      </c>
      <c r="E9" s="22">
        <f t="shared" ref="E9:E31" si="0">C9/D9*100</f>
        <v>59.708034761396554</v>
      </c>
      <c r="F9" s="53">
        <v>131199</v>
      </c>
      <c r="G9" s="53">
        <v>137349</v>
      </c>
      <c r="H9" s="53">
        <f>F9+G9</f>
        <v>268548</v>
      </c>
      <c r="I9" s="14">
        <f t="shared" ref="I9:I31" si="1">G9/H9*100</f>
        <v>51.145046695562804</v>
      </c>
      <c r="J9" s="22">
        <f>D9/H9*100</f>
        <v>9.769575643832761</v>
      </c>
      <c r="L9" s="15">
        <v>15861</v>
      </c>
      <c r="M9" s="15">
        <v>24448</v>
      </c>
      <c r="N9" s="16">
        <f>L9+M9</f>
        <v>40309</v>
      </c>
      <c r="O9" s="17">
        <f t="shared" ref="O9:O31" si="2">M9/N9*100</f>
        <v>60.65146741422511</v>
      </c>
      <c r="P9" s="15">
        <v>143094</v>
      </c>
      <c r="Q9" s="15">
        <v>150783</v>
      </c>
      <c r="R9" s="15">
        <f>P9+Q9</f>
        <v>293877</v>
      </c>
      <c r="S9" s="18">
        <f t="shared" ref="S9:S31" si="3">Q9/R9*100</f>
        <v>51.308200369542355</v>
      </c>
      <c r="T9" s="19">
        <f>N9/R9*100</f>
        <v>13.716282662474436</v>
      </c>
    </row>
    <row r="10" spans="1:20" x14ac:dyDescent="0.25">
      <c r="A10" s="13" t="s">
        <v>9</v>
      </c>
      <c r="B10" s="53">
        <v>469655</v>
      </c>
      <c r="C10" s="53">
        <v>565869</v>
      </c>
      <c r="D10" s="53">
        <f t="shared" ref="D10:D28" si="4">B10+C10</f>
        <v>1035524</v>
      </c>
      <c r="E10" s="22">
        <f t="shared" si="0"/>
        <v>54.645667314325884</v>
      </c>
      <c r="F10" s="53">
        <v>2335124</v>
      </c>
      <c r="G10" s="53">
        <v>2394666</v>
      </c>
      <c r="H10" s="53">
        <f t="shared" ref="H10:H28" si="5">F10+G10</f>
        <v>4729790</v>
      </c>
      <c r="I10" s="14">
        <f t="shared" si="1"/>
        <v>50.629435979187235</v>
      </c>
      <c r="J10" s="22">
        <f t="shared" ref="J10:J31" si="6">D10/H10*100</f>
        <v>21.893657012256355</v>
      </c>
      <c r="L10" s="15">
        <v>570536</v>
      </c>
      <c r="M10" s="15">
        <v>671240</v>
      </c>
      <c r="N10" s="16">
        <f t="shared" ref="N10:N28" si="7">L10+M10</f>
        <v>1241776</v>
      </c>
      <c r="O10" s="17">
        <f t="shared" si="2"/>
        <v>54.054837587455381</v>
      </c>
      <c r="P10" s="15">
        <v>2168364</v>
      </c>
      <c r="Q10" s="15">
        <v>2266409</v>
      </c>
      <c r="R10" s="15">
        <f t="shared" ref="R10:R28" si="8">P10+Q10</f>
        <v>4434773</v>
      </c>
      <c r="S10" s="18">
        <f t="shared" si="3"/>
        <v>51.105411708784189</v>
      </c>
      <c r="T10" s="19">
        <f t="shared" ref="T10:T31" si="9">N10/R10*100</f>
        <v>28.00089204114844</v>
      </c>
    </row>
    <row r="11" spans="1:20" x14ac:dyDescent="0.25">
      <c r="A11" s="13" t="s">
        <v>10</v>
      </c>
      <c r="B11" s="53">
        <v>986230</v>
      </c>
      <c r="C11" s="53">
        <v>1157003</v>
      </c>
      <c r="D11" s="53">
        <f t="shared" si="4"/>
        <v>2143233</v>
      </c>
      <c r="E11" s="22">
        <f t="shared" si="0"/>
        <v>53.984004538937199</v>
      </c>
      <c r="F11" s="53">
        <v>6620203</v>
      </c>
      <c r="G11" s="53">
        <v>6749190</v>
      </c>
      <c r="H11" s="53">
        <f t="shared" si="5"/>
        <v>13369393</v>
      </c>
      <c r="I11" s="14">
        <f t="shared" si="1"/>
        <v>50.482396620400039</v>
      </c>
      <c r="J11" s="22">
        <f t="shared" si="6"/>
        <v>16.030892352405228</v>
      </c>
      <c r="L11" s="15">
        <v>1166088</v>
      </c>
      <c r="M11" s="15">
        <v>1345063</v>
      </c>
      <c r="N11" s="16">
        <f t="shared" si="7"/>
        <v>2511151</v>
      </c>
      <c r="O11" s="17">
        <f t="shared" si="2"/>
        <v>53.563604896718672</v>
      </c>
      <c r="P11" s="15">
        <v>6144209</v>
      </c>
      <c r="Q11" s="15">
        <v>6375362</v>
      </c>
      <c r="R11" s="15">
        <f t="shared" si="8"/>
        <v>12519571</v>
      </c>
      <c r="S11" s="18">
        <f t="shared" si="3"/>
        <v>50.923166616491891</v>
      </c>
      <c r="T11" s="19">
        <f t="shared" si="9"/>
        <v>20.057803897593615</v>
      </c>
    </row>
    <row r="12" spans="1:20" ht="30" x14ac:dyDescent="0.25">
      <c r="A12" s="20" t="s">
        <v>11</v>
      </c>
      <c r="B12" s="53">
        <v>358751</v>
      </c>
      <c r="C12" s="53">
        <v>475095</v>
      </c>
      <c r="D12" s="53">
        <f t="shared" si="4"/>
        <v>833846</v>
      </c>
      <c r="E12" s="22">
        <f t="shared" si="0"/>
        <v>56.976348150617738</v>
      </c>
      <c r="F12" s="53">
        <v>3150552</v>
      </c>
      <c r="G12" s="53">
        <v>3266773</v>
      </c>
      <c r="H12" s="53">
        <f t="shared" si="5"/>
        <v>6417325</v>
      </c>
      <c r="I12" s="14">
        <f t="shared" si="1"/>
        <v>50.905525277276745</v>
      </c>
      <c r="J12" s="22">
        <f t="shared" si="6"/>
        <v>12.993669480663673</v>
      </c>
      <c r="L12" s="15">
        <v>455297</v>
      </c>
      <c r="M12" s="15">
        <v>604764</v>
      </c>
      <c r="N12" s="16">
        <f t="shared" si="7"/>
        <v>1060061</v>
      </c>
      <c r="O12" s="17">
        <f t="shared" si="2"/>
        <v>57.049924485477717</v>
      </c>
      <c r="P12" s="15">
        <v>2893950</v>
      </c>
      <c r="Q12" s="15">
        <v>3023717</v>
      </c>
      <c r="R12" s="15">
        <f t="shared" si="8"/>
        <v>5917667</v>
      </c>
      <c r="S12" s="18">
        <f t="shared" si="3"/>
        <v>51.096437160117326</v>
      </c>
      <c r="T12" s="19">
        <f t="shared" si="9"/>
        <v>17.913495301442275</v>
      </c>
    </row>
    <row r="13" spans="1:20" x14ac:dyDescent="0.25">
      <c r="A13" s="13" t="s">
        <v>12</v>
      </c>
      <c r="B13" s="53">
        <v>128703</v>
      </c>
      <c r="C13" s="53">
        <v>165276</v>
      </c>
      <c r="D13" s="53">
        <f t="shared" si="4"/>
        <v>293979</v>
      </c>
      <c r="E13" s="22">
        <f t="shared" si="0"/>
        <v>56.220342269345771</v>
      </c>
      <c r="F13" s="53">
        <v>406239</v>
      </c>
      <c r="G13" s="53">
        <v>416823</v>
      </c>
      <c r="H13" s="53">
        <f t="shared" si="5"/>
        <v>823062</v>
      </c>
      <c r="I13" s="14">
        <f t="shared" si="1"/>
        <v>50.642964928523007</v>
      </c>
      <c r="J13" s="22">
        <f t="shared" si="6"/>
        <v>35.717722358704442</v>
      </c>
      <c r="L13" s="15">
        <v>162285</v>
      </c>
      <c r="M13" s="15">
        <v>207725</v>
      </c>
      <c r="N13" s="16">
        <f t="shared" si="7"/>
        <v>370010</v>
      </c>
      <c r="O13" s="17">
        <f t="shared" si="2"/>
        <v>56.140374584470685</v>
      </c>
      <c r="P13" s="15">
        <v>395846</v>
      </c>
      <c r="Q13" s="15">
        <v>414197</v>
      </c>
      <c r="R13" s="15">
        <f t="shared" si="8"/>
        <v>810043</v>
      </c>
      <c r="S13" s="18">
        <f t="shared" si="3"/>
        <v>51.132717645853361</v>
      </c>
      <c r="T13" s="19">
        <f t="shared" si="9"/>
        <v>45.677822041545937</v>
      </c>
    </row>
    <row r="14" spans="1:20" x14ac:dyDescent="0.25">
      <c r="A14" s="13" t="s">
        <v>13</v>
      </c>
      <c r="B14" s="53">
        <v>69282</v>
      </c>
      <c r="C14" s="53">
        <v>94428</v>
      </c>
      <c r="D14" s="53">
        <f t="shared" si="4"/>
        <v>163710</v>
      </c>
      <c r="E14" s="22">
        <f t="shared" si="0"/>
        <v>57.680043980208907</v>
      </c>
      <c r="F14" s="53">
        <v>293185</v>
      </c>
      <c r="G14" s="53">
        <v>301331</v>
      </c>
      <c r="H14" s="53">
        <f t="shared" si="5"/>
        <v>594516</v>
      </c>
      <c r="I14" s="14">
        <f t="shared" si="1"/>
        <v>50.685095102570834</v>
      </c>
      <c r="J14" s="22">
        <f t="shared" si="6"/>
        <v>27.536685303675597</v>
      </c>
      <c r="L14" s="15">
        <v>90957</v>
      </c>
      <c r="M14" s="15">
        <v>124918</v>
      </c>
      <c r="N14" s="16">
        <f t="shared" si="7"/>
        <v>215875</v>
      </c>
      <c r="O14" s="17">
        <f t="shared" si="2"/>
        <v>57.865894614939208</v>
      </c>
      <c r="P14" s="15">
        <v>277699</v>
      </c>
      <c r="Q14" s="15">
        <v>292447</v>
      </c>
      <c r="R14" s="15">
        <f t="shared" si="8"/>
        <v>570146</v>
      </c>
      <c r="S14" s="18">
        <f t="shared" si="3"/>
        <v>51.293352930652844</v>
      </c>
      <c r="T14" s="19">
        <f t="shared" si="9"/>
        <v>37.863108747583951</v>
      </c>
    </row>
    <row r="15" spans="1:20" x14ac:dyDescent="0.25">
      <c r="A15" s="13" t="s">
        <v>14</v>
      </c>
      <c r="B15" s="53">
        <v>1029473</v>
      </c>
      <c r="C15" s="53">
        <v>1273074</v>
      </c>
      <c r="D15" s="53">
        <f t="shared" si="4"/>
        <v>2302547</v>
      </c>
      <c r="E15" s="22">
        <f t="shared" si="0"/>
        <v>55.28981601678489</v>
      </c>
      <c r="F15" s="53">
        <v>3072974</v>
      </c>
      <c r="G15" s="53">
        <v>3165461</v>
      </c>
      <c r="H15" s="53">
        <f t="shared" si="5"/>
        <v>6238435</v>
      </c>
      <c r="I15" s="14">
        <f t="shared" si="1"/>
        <v>50.741267641644093</v>
      </c>
      <c r="J15" s="22">
        <f>(D15+D23)/H15*100</f>
        <v>39.462717813041252</v>
      </c>
      <c r="L15" s="15">
        <v>1266116</v>
      </c>
      <c r="M15" s="15">
        <v>1537261</v>
      </c>
      <c r="N15" s="16">
        <f t="shared" si="7"/>
        <v>2803377</v>
      </c>
      <c r="O15" s="17">
        <f t="shared" si="2"/>
        <v>54.836042387449133</v>
      </c>
      <c r="P15" s="15">
        <v>2920156</v>
      </c>
      <c r="Q15" s="15">
        <v>3040181</v>
      </c>
      <c r="R15" s="15">
        <f t="shared" si="8"/>
        <v>5960337</v>
      </c>
      <c r="S15" s="18">
        <f t="shared" si="3"/>
        <v>51.006864209188173</v>
      </c>
      <c r="T15" s="19">
        <f>(N15+N23)/R15*100</f>
        <v>50.113777123676059</v>
      </c>
    </row>
    <row r="16" spans="1:20" x14ac:dyDescent="0.25">
      <c r="A16" s="13" t="s">
        <v>15</v>
      </c>
      <c r="B16" s="53">
        <v>618989</v>
      </c>
      <c r="C16" s="53">
        <v>742333</v>
      </c>
      <c r="D16" s="53">
        <f t="shared" si="4"/>
        <v>1361322</v>
      </c>
      <c r="E16" s="22">
        <f t="shared" si="0"/>
        <v>54.530302162162961</v>
      </c>
      <c r="F16" s="53">
        <v>2649391</v>
      </c>
      <c r="G16" s="53">
        <v>2726393</v>
      </c>
      <c r="H16" s="53">
        <f t="shared" si="5"/>
        <v>5375784</v>
      </c>
      <c r="I16" s="14">
        <f t="shared" si="1"/>
        <v>50.716193210143857</v>
      </c>
      <c r="J16" s="22">
        <f t="shared" si="6"/>
        <v>25.323227272524342</v>
      </c>
      <c r="L16" s="15">
        <v>772521</v>
      </c>
      <c r="M16" s="15">
        <v>909898</v>
      </c>
      <c r="N16" s="16">
        <f t="shared" si="7"/>
        <v>1682419</v>
      </c>
      <c r="O16" s="17">
        <f t="shared" si="2"/>
        <v>54.0827225560339</v>
      </c>
      <c r="P16" s="15">
        <v>2459183</v>
      </c>
      <c r="Q16" s="15">
        <v>2562620</v>
      </c>
      <c r="R16" s="15">
        <f t="shared" si="8"/>
        <v>5021803</v>
      </c>
      <c r="S16" s="18">
        <f t="shared" si="3"/>
        <v>51.029879109156603</v>
      </c>
      <c r="T16" s="19">
        <f t="shared" si="9"/>
        <v>33.502289914598407</v>
      </c>
    </row>
    <row r="17" spans="1:20" x14ac:dyDescent="0.25">
      <c r="A17" s="13" t="s">
        <v>16</v>
      </c>
      <c r="B17" s="53">
        <v>336834</v>
      </c>
      <c r="C17" s="53">
        <v>393644</v>
      </c>
      <c r="D17" s="53">
        <f t="shared" si="4"/>
        <v>730478</v>
      </c>
      <c r="E17" s="22">
        <f t="shared" si="0"/>
        <v>53.88854968938147</v>
      </c>
      <c r="F17" s="53">
        <v>930220</v>
      </c>
      <c r="G17" s="53">
        <v>953449</v>
      </c>
      <c r="H17" s="53">
        <f t="shared" si="5"/>
        <v>1883669</v>
      </c>
      <c r="I17" s="14">
        <f t="shared" si="1"/>
        <v>50.616589220292951</v>
      </c>
      <c r="J17" s="22">
        <f t="shared" si="6"/>
        <v>38.779530798670045</v>
      </c>
      <c r="L17" s="15">
        <v>412636</v>
      </c>
      <c r="M17" s="15">
        <v>473030</v>
      </c>
      <c r="N17" s="16">
        <f t="shared" si="7"/>
        <v>885666</v>
      </c>
      <c r="O17" s="17">
        <f t="shared" si="2"/>
        <v>53.40952458375957</v>
      </c>
      <c r="P17" s="15">
        <v>889190</v>
      </c>
      <c r="Q17" s="15">
        <v>929870</v>
      </c>
      <c r="R17" s="15">
        <f t="shared" si="8"/>
        <v>1819060</v>
      </c>
      <c r="S17" s="18">
        <f t="shared" si="3"/>
        <v>51.118159928754416</v>
      </c>
      <c r="T17" s="19">
        <f t="shared" si="9"/>
        <v>48.688113641111343</v>
      </c>
    </row>
    <row r="18" spans="1:20" x14ac:dyDescent="0.25">
      <c r="A18" s="13" t="s">
        <v>17</v>
      </c>
      <c r="B18" s="53">
        <v>63242</v>
      </c>
      <c r="C18" s="53">
        <v>77071</v>
      </c>
      <c r="D18" s="53">
        <f t="shared" si="4"/>
        <v>140313</v>
      </c>
      <c r="E18" s="22">
        <f t="shared" si="0"/>
        <v>54.927911170027009</v>
      </c>
      <c r="F18" s="53">
        <v>170368</v>
      </c>
      <c r="G18" s="53">
        <v>177389</v>
      </c>
      <c r="H18" s="53">
        <f t="shared" si="5"/>
        <v>347757</v>
      </c>
      <c r="I18" s="14">
        <f t="shared" si="1"/>
        <v>51.009469255830943</v>
      </c>
      <c r="J18" s="22">
        <f t="shared" si="6"/>
        <v>40.348001621822135</v>
      </c>
      <c r="L18" s="15">
        <v>80311</v>
      </c>
      <c r="M18" s="15">
        <v>96249</v>
      </c>
      <c r="N18" s="16">
        <f t="shared" si="7"/>
        <v>176560</v>
      </c>
      <c r="O18" s="17">
        <f t="shared" si="2"/>
        <v>54.513479836882652</v>
      </c>
      <c r="P18" s="15">
        <v>166815</v>
      </c>
      <c r="Q18" s="15">
        <v>177025</v>
      </c>
      <c r="R18" s="15">
        <f t="shared" si="8"/>
        <v>343840</v>
      </c>
      <c r="S18" s="18">
        <f t="shared" si="3"/>
        <v>51.484702187063746</v>
      </c>
      <c r="T18" s="19">
        <f t="shared" si="9"/>
        <v>51.349464867380178</v>
      </c>
    </row>
    <row r="19" spans="1:20" x14ac:dyDescent="0.25">
      <c r="A19" s="13" t="s">
        <v>18</v>
      </c>
      <c r="B19" s="53">
        <v>268312</v>
      </c>
      <c r="C19" s="53">
        <v>347543</v>
      </c>
      <c r="D19" s="53">
        <f t="shared" si="4"/>
        <v>615855</v>
      </c>
      <c r="E19" s="22">
        <f t="shared" si="0"/>
        <v>56.432601829976214</v>
      </c>
      <c r="F19" s="53">
        <v>2077321</v>
      </c>
      <c r="G19" s="53">
        <v>2135638</v>
      </c>
      <c r="H19" s="53">
        <f t="shared" si="5"/>
        <v>4212959</v>
      </c>
      <c r="I19" s="14">
        <f>G19/H19*100</f>
        <v>50.692114497197814</v>
      </c>
      <c r="J19" s="22">
        <f>D19/H19*100</f>
        <v>14.618110453958844</v>
      </c>
      <c r="L19" s="15">
        <v>348747</v>
      </c>
      <c r="M19" s="15">
        <v>458424</v>
      </c>
      <c r="N19" s="16">
        <f t="shared" si="7"/>
        <v>807171</v>
      </c>
      <c r="O19" s="17">
        <f t="shared" si="2"/>
        <v>56.793913557350308</v>
      </c>
      <c r="P19" s="15">
        <v>2114381</v>
      </c>
      <c r="Q19" s="21">
        <v>2192238</v>
      </c>
      <c r="R19" s="15">
        <f t="shared" si="8"/>
        <v>4306619</v>
      </c>
      <c r="S19" s="18">
        <f>Q19/R19*100</f>
        <v>50.903922543415149</v>
      </c>
      <c r="T19" s="19">
        <f>N19/R19*100</f>
        <v>18.742568125947521</v>
      </c>
    </row>
    <row r="20" spans="1:20" x14ac:dyDescent="0.25">
      <c r="A20" s="13" t="s">
        <v>19</v>
      </c>
      <c r="B20" s="53">
        <v>766808</v>
      </c>
      <c r="C20" s="53">
        <v>1006145</v>
      </c>
      <c r="D20" s="53">
        <f t="shared" si="4"/>
        <v>1772953</v>
      </c>
      <c r="E20" s="22">
        <f t="shared" si="0"/>
        <v>56.74967131108383</v>
      </c>
      <c r="F20" s="53">
        <v>3177084</v>
      </c>
      <c r="G20" s="53">
        <v>3313687</v>
      </c>
      <c r="H20" s="53">
        <f t="shared" si="5"/>
        <v>6490771</v>
      </c>
      <c r="I20" s="14">
        <f t="shared" si="1"/>
        <v>51.052286392479417</v>
      </c>
      <c r="J20" s="22">
        <f t="shared" si="6"/>
        <v>27.314983073659509</v>
      </c>
      <c r="L20" s="15">
        <v>973397</v>
      </c>
      <c r="M20" s="15">
        <v>1257901</v>
      </c>
      <c r="N20" s="16">
        <f t="shared" si="7"/>
        <v>2231298</v>
      </c>
      <c r="O20" s="17">
        <f t="shared" si="2"/>
        <v>56.375302626542933</v>
      </c>
      <c r="P20" s="15">
        <v>3004484</v>
      </c>
      <c r="Q20" s="21">
        <v>3153602</v>
      </c>
      <c r="R20" s="15">
        <f t="shared" si="8"/>
        <v>6158086</v>
      </c>
      <c r="S20" s="18">
        <f t="shared" si="3"/>
        <v>51.210749573812386</v>
      </c>
      <c r="T20" s="19">
        <f t="shared" si="9"/>
        <v>36.233628435848416</v>
      </c>
    </row>
    <row r="21" spans="1:20" x14ac:dyDescent="0.25">
      <c r="A21" s="13" t="s">
        <v>20</v>
      </c>
      <c r="B21" s="53">
        <v>163642</v>
      </c>
      <c r="C21" s="53">
        <v>208046</v>
      </c>
      <c r="D21" s="53">
        <f t="shared" si="4"/>
        <v>371688</v>
      </c>
      <c r="E21" s="22">
        <f t="shared" si="0"/>
        <v>55.973289425539697</v>
      </c>
      <c r="F21" s="53">
        <v>543328</v>
      </c>
      <c r="G21" s="53">
        <v>559373</v>
      </c>
      <c r="H21" s="53">
        <f t="shared" si="5"/>
        <v>1102701</v>
      </c>
      <c r="I21" s="14">
        <f t="shared" si="1"/>
        <v>50.727531760649534</v>
      </c>
      <c r="J21" s="22">
        <f t="shared" si="6"/>
        <v>33.707052047653896</v>
      </c>
      <c r="L21" s="15">
        <v>195466</v>
      </c>
      <c r="M21" s="15">
        <v>243920</v>
      </c>
      <c r="N21" s="16">
        <f t="shared" si="7"/>
        <v>439386</v>
      </c>
      <c r="O21" s="17">
        <f t="shared" si="2"/>
        <v>55.51383066369889</v>
      </c>
      <c r="P21" s="15">
        <v>507142</v>
      </c>
      <c r="Q21" s="21">
        <v>524185</v>
      </c>
      <c r="R21" s="15">
        <f t="shared" si="8"/>
        <v>1031327</v>
      </c>
      <c r="S21" s="18">
        <f t="shared" si="3"/>
        <v>50.826265578230768</v>
      </c>
      <c r="T21" s="19">
        <f t="shared" si="9"/>
        <v>42.603946178079312</v>
      </c>
    </row>
    <row r="22" spans="1:20" x14ac:dyDescent="0.25">
      <c r="A22" s="13" t="s">
        <v>21</v>
      </c>
      <c r="B22" s="53">
        <v>207555</v>
      </c>
      <c r="C22" s="53">
        <v>248943</v>
      </c>
      <c r="D22" s="53">
        <f t="shared" si="4"/>
        <v>456498</v>
      </c>
      <c r="E22" s="22">
        <f t="shared" si="0"/>
        <v>54.533207155343511</v>
      </c>
      <c r="F22" s="53">
        <v>786492</v>
      </c>
      <c r="G22" s="53">
        <v>809588</v>
      </c>
      <c r="H22" s="53">
        <f t="shared" si="5"/>
        <v>1596080</v>
      </c>
      <c r="I22" s="14">
        <f t="shared" si="1"/>
        <v>50.723522630444585</v>
      </c>
      <c r="J22" s="22">
        <f t="shared" si="6"/>
        <v>28.601197934940604</v>
      </c>
      <c r="L22" s="15">
        <v>258346</v>
      </c>
      <c r="M22" s="15">
        <v>302878</v>
      </c>
      <c r="N22" s="16">
        <f t="shared" si="7"/>
        <v>561224</v>
      </c>
      <c r="O22" s="17">
        <f t="shared" si="2"/>
        <v>53.9673998260944</v>
      </c>
      <c r="P22" s="15">
        <v>756654</v>
      </c>
      <c r="Q22" s="21">
        <v>789444</v>
      </c>
      <c r="R22" s="15">
        <f t="shared" si="8"/>
        <v>1546098</v>
      </c>
      <c r="S22" s="18">
        <f t="shared" si="3"/>
        <v>51.060411435756336</v>
      </c>
      <c r="T22" s="19">
        <f t="shared" si="9"/>
        <v>36.299380763703205</v>
      </c>
    </row>
    <row r="23" spans="1:20" x14ac:dyDescent="0.25">
      <c r="A23" s="13" t="s">
        <v>22</v>
      </c>
      <c r="B23" s="53">
        <v>74876</v>
      </c>
      <c r="C23" s="53">
        <v>84433</v>
      </c>
      <c r="D23" s="53">
        <f t="shared" si="4"/>
        <v>159309</v>
      </c>
      <c r="E23" s="22">
        <f t="shared" si="0"/>
        <v>52.999516662586544</v>
      </c>
      <c r="F23" s="42" t="s">
        <v>23</v>
      </c>
      <c r="G23" s="42" t="s">
        <v>23</v>
      </c>
      <c r="H23" s="42" t="s">
        <v>23</v>
      </c>
      <c r="I23" s="14" t="s">
        <v>23</v>
      </c>
      <c r="J23" s="22">
        <f>J15</f>
        <v>39.462717813041252</v>
      </c>
      <c r="L23" s="15">
        <v>86280</v>
      </c>
      <c r="M23" s="15">
        <v>97293</v>
      </c>
      <c r="N23" s="16">
        <f t="shared" si="7"/>
        <v>183573</v>
      </c>
      <c r="O23" s="17">
        <f t="shared" si="2"/>
        <v>52.999624127731202</v>
      </c>
      <c r="P23" s="14" t="s">
        <v>23</v>
      </c>
      <c r="Q23" s="22" t="s">
        <v>23</v>
      </c>
      <c r="R23" s="14" t="s">
        <v>23</v>
      </c>
      <c r="S23" s="14" t="s">
        <v>23</v>
      </c>
      <c r="T23" s="19">
        <f>T15</f>
        <v>50.113777123676059</v>
      </c>
    </row>
    <row r="24" spans="1:20" x14ac:dyDescent="0.25">
      <c r="A24" s="13" t="s">
        <v>24</v>
      </c>
      <c r="B24" s="53">
        <v>1008583</v>
      </c>
      <c r="C24" s="53">
        <v>1258211</v>
      </c>
      <c r="D24" s="53">
        <f t="shared" si="4"/>
        <v>2266794</v>
      </c>
      <c r="E24" s="22">
        <f t="shared" si="0"/>
        <v>55.506190681641122</v>
      </c>
      <c r="F24" s="53">
        <v>6133498</v>
      </c>
      <c r="G24" s="53">
        <v>6391603</v>
      </c>
      <c r="H24" s="53">
        <f t="shared" si="5"/>
        <v>12525101</v>
      </c>
      <c r="I24" s="14">
        <f t="shared" si="1"/>
        <v>51.030350972818503</v>
      </c>
      <c r="J24" s="22">
        <f t="shared" si="6"/>
        <v>18.098009748584062</v>
      </c>
      <c r="L24" s="15">
        <v>1228194</v>
      </c>
      <c r="M24" s="15">
        <v>1512498</v>
      </c>
      <c r="N24" s="16">
        <f t="shared" si="7"/>
        <v>2740692</v>
      </c>
      <c r="O24" s="17">
        <f t="shared" si="2"/>
        <v>55.18671926652101</v>
      </c>
      <c r="P24" s="15">
        <v>5864728</v>
      </c>
      <c r="Q24" s="21">
        <v>6201126</v>
      </c>
      <c r="R24" s="15">
        <f t="shared" si="8"/>
        <v>12065854</v>
      </c>
      <c r="S24" s="18">
        <f t="shared" si="3"/>
        <v>51.394008248400816</v>
      </c>
      <c r="T24" s="19">
        <f t="shared" si="9"/>
        <v>22.714446901147653</v>
      </c>
    </row>
    <row r="25" spans="1:20" x14ac:dyDescent="0.25">
      <c r="A25" s="13" t="s">
        <v>25</v>
      </c>
      <c r="B25" s="53">
        <v>271571</v>
      </c>
      <c r="C25" s="53">
        <v>338932</v>
      </c>
      <c r="D25" s="53">
        <f t="shared" si="4"/>
        <v>610503</v>
      </c>
      <c r="E25" s="22">
        <f t="shared" si="0"/>
        <v>55.516844307071381</v>
      </c>
      <c r="F25" s="53">
        <v>1843326</v>
      </c>
      <c r="G25" s="53">
        <v>1901932</v>
      </c>
      <c r="H25" s="53">
        <f t="shared" si="5"/>
        <v>3745258</v>
      </c>
      <c r="I25" s="14">
        <f t="shared" si="1"/>
        <v>50.782402707637232</v>
      </c>
      <c r="J25" s="22">
        <f t="shared" si="6"/>
        <v>16.300692769363284</v>
      </c>
      <c r="L25" s="15">
        <v>329464</v>
      </c>
      <c r="M25" s="15">
        <v>424987</v>
      </c>
      <c r="N25" s="16">
        <f t="shared" si="7"/>
        <v>754451</v>
      </c>
      <c r="O25" s="17">
        <f t="shared" si="2"/>
        <v>56.330629822215094</v>
      </c>
      <c r="P25" s="15">
        <v>1807269</v>
      </c>
      <c r="Q25" s="21">
        <v>1892515</v>
      </c>
      <c r="R25" s="15">
        <f t="shared" si="8"/>
        <v>3699784</v>
      </c>
      <c r="S25" s="18">
        <f t="shared" si="3"/>
        <v>51.15204022721327</v>
      </c>
      <c r="T25" s="19">
        <f t="shared" si="9"/>
        <v>20.391758005332203</v>
      </c>
    </row>
    <row r="26" spans="1:20" x14ac:dyDescent="0.25">
      <c r="A26" s="13" t="s">
        <v>26</v>
      </c>
      <c r="B26" s="53">
        <v>20564</v>
      </c>
      <c r="C26" s="53">
        <v>25200</v>
      </c>
      <c r="D26" s="53">
        <f t="shared" si="4"/>
        <v>45764</v>
      </c>
      <c r="E26" s="22">
        <f t="shared" si="0"/>
        <v>55.065116685604409</v>
      </c>
      <c r="F26" s="53">
        <v>45469</v>
      </c>
      <c r="G26" s="53">
        <v>47955</v>
      </c>
      <c r="H26" s="53">
        <f t="shared" si="5"/>
        <v>93424</v>
      </c>
      <c r="I26" s="14">
        <f t="shared" si="1"/>
        <v>51.330493235143003</v>
      </c>
      <c r="J26" s="22">
        <f t="shared" si="6"/>
        <v>48.985271450590858</v>
      </c>
      <c r="L26" s="15">
        <v>25340</v>
      </c>
      <c r="M26" s="15">
        <v>30528</v>
      </c>
      <c r="N26" s="16">
        <f t="shared" si="7"/>
        <v>55868</v>
      </c>
      <c r="O26" s="17">
        <f t="shared" si="2"/>
        <v>54.643087277153292</v>
      </c>
      <c r="P26" s="15">
        <v>43967</v>
      </c>
      <c r="Q26" s="15">
        <v>47038</v>
      </c>
      <c r="R26" s="15">
        <f t="shared" si="8"/>
        <v>91005</v>
      </c>
      <c r="S26" s="18">
        <f t="shared" si="3"/>
        <v>51.687269930223614</v>
      </c>
      <c r="T26" s="19">
        <f t="shared" si="9"/>
        <v>61.390033514642049</v>
      </c>
    </row>
    <row r="27" spans="1:20" x14ac:dyDescent="0.25">
      <c r="A27" s="13" t="s">
        <v>27</v>
      </c>
      <c r="B27" s="53">
        <v>897871</v>
      </c>
      <c r="C27" s="53">
        <v>1103138</v>
      </c>
      <c r="D27" s="53">
        <f t="shared" si="4"/>
        <v>2001009</v>
      </c>
      <c r="E27" s="22">
        <f t="shared" si="0"/>
        <v>55.129087375419104</v>
      </c>
      <c r="F27" s="53">
        <v>3932779</v>
      </c>
      <c r="G27" s="53">
        <v>4061026</v>
      </c>
      <c r="H27" s="53">
        <f t="shared" si="5"/>
        <v>7993805</v>
      </c>
      <c r="I27" s="14">
        <f t="shared" si="1"/>
        <v>50.802164926464933</v>
      </c>
      <c r="J27" s="22">
        <f t="shared" si="6"/>
        <v>25.031996652407706</v>
      </c>
      <c r="L27" s="15">
        <v>1097073</v>
      </c>
      <c r="M27" s="15">
        <v>1327811</v>
      </c>
      <c r="N27" s="16">
        <f t="shared" si="7"/>
        <v>2424884</v>
      </c>
      <c r="O27" s="17">
        <f t="shared" si="2"/>
        <v>54.757712121487046</v>
      </c>
      <c r="P27" s="15">
        <v>3809714</v>
      </c>
      <c r="Q27" s="15">
        <v>3989804</v>
      </c>
      <c r="R27" s="15">
        <f t="shared" si="8"/>
        <v>7799518</v>
      </c>
      <c r="S27" s="18">
        <f t="shared" si="3"/>
        <v>51.154494418757665</v>
      </c>
      <c r="T27" s="19">
        <f t="shared" si="9"/>
        <v>31.090177623796755</v>
      </c>
    </row>
    <row r="28" spans="1:20" x14ac:dyDescent="0.25">
      <c r="A28" s="13" t="s">
        <v>28</v>
      </c>
      <c r="B28" s="53">
        <v>838021</v>
      </c>
      <c r="C28" s="53">
        <v>983245</v>
      </c>
      <c r="D28" s="53">
        <f t="shared" si="4"/>
        <v>1821266</v>
      </c>
      <c r="E28" s="22">
        <f t="shared" si="0"/>
        <v>53.986897026573821</v>
      </c>
      <c r="F28" s="53">
        <v>3260300</v>
      </c>
      <c r="G28" s="53">
        <v>3290167</v>
      </c>
      <c r="H28" s="53">
        <f t="shared" si="5"/>
        <v>6550467</v>
      </c>
      <c r="I28" s="14">
        <f t="shared" si="1"/>
        <v>50.227976112237492</v>
      </c>
      <c r="J28" s="22">
        <f t="shared" si="6"/>
        <v>27.803605452863135</v>
      </c>
      <c r="L28" s="15">
        <v>1008918</v>
      </c>
      <c r="M28" s="15">
        <v>1161427</v>
      </c>
      <c r="N28" s="16">
        <f t="shared" si="7"/>
        <v>2170345</v>
      </c>
      <c r="O28" s="17">
        <f t="shared" si="2"/>
        <v>53.513473664325261</v>
      </c>
      <c r="P28" s="15">
        <v>3021897</v>
      </c>
      <c r="Q28" s="15">
        <v>3112441</v>
      </c>
      <c r="R28" s="15">
        <f t="shared" si="8"/>
        <v>6134338</v>
      </c>
      <c r="S28" s="18">
        <f t="shared" si="3"/>
        <v>50.738009545610296</v>
      </c>
      <c r="T28" s="19">
        <f t="shared" si="9"/>
        <v>35.380264341482324</v>
      </c>
    </row>
    <row r="29" spans="1:20" x14ac:dyDescent="0.25">
      <c r="A29" s="13"/>
      <c r="B29" s="53"/>
      <c r="C29" s="53"/>
      <c r="D29" s="53"/>
      <c r="E29" s="22"/>
      <c r="F29" s="53"/>
      <c r="G29" s="53"/>
      <c r="H29" s="53"/>
      <c r="I29" s="14"/>
      <c r="J29" s="22"/>
      <c r="L29" s="15"/>
      <c r="M29" s="15"/>
      <c r="N29" s="15"/>
      <c r="O29" s="18"/>
      <c r="P29" s="15"/>
      <c r="Q29" s="15"/>
      <c r="R29" s="15"/>
      <c r="S29" s="18"/>
      <c r="T29" s="18"/>
    </row>
    <row r="30" spans="1:20" x14ac:dyDescent="0.25">
      <c r="A30" s="11"/>
      <c r="B30" s="53"/>
      <c r="C30" s="53"/>
      <c r="D30" s="53"/>
      <c r="E30" s="22"/>
      <c r="F30" s="53"/>
      <c r="G30" s="53"/>
      <c r="H30" s="53"/>
      <c r="I30" s="14"/>
      <c r="J30" s="22"/>
      <c r="L30" s="15"/>
      <c r="M30" s="15"/>
      <c r="N30" s="15"/>
      <c r="O30" s="18"/>
      <c r="P30" s="12"/>
      <c r="Q30" s="12"/>
      <c r="R30" s="18"/>
      <c r="S30" s="18"/>
      <c r="T30" s="18"/>
    </row>
    <row r="31" spans="1:20" x14ac:dyDescent="0.25">
      <c r="A31" s="13" t="s">
        <v>29</v>
      </c>
      <c r="B31" s="54">
        <f>SUM(B9:B28)</f>
        <v>8589533</v>
      </c>
      <c r="C31" s="54">
        <f>SUM(C9:C28)</f>
        <v>10563294</v>
      </c>
      <c r="D31" s="54">
        <f>SUM(D9:D28)</f>
        <v>19152827</v>
      </c>
      <c r="E31" s="22">
        <f t="shared" si="0"/>
        <v>55.15266231977138</v>
      </c>
      <c r="F31" s="53">
        <f>SUM(F9:F28)</f>
        <v>41559052</v>
      </c>
      <c r="G31" s="53">
        <f>SUM(G9:G28)</f>
        <v>42799793</v>
      </c>
      <c r="H31" s="53">
        <f>SUM(H9:H28)</f>
        <v>84358845</v>
      </c>
      <c r="I31" s="14">
        <f t="shared" si="1"/>
        <v>50.735394729503469</v>
      </c>
      <c r="J31" s="22">
        <f t="shared" si="6"/>
        <v>22.703993872841668</v>
      </c>
      <c r="L31" s="23">
        <f>SUM(L9:L28)</f>
        <v>10543833</v>
      </c>
      <c r="M31" s="23">
        <f>SUM(M9:M28)</f>
        <v>12812263</v>
      </c>
      <c r="N31" s="24">
        <f>SUM(N9:N28)</f>
        <v>23356096</v>
      </c>
      <c r="O31" s="17">
        <f t="shared" si="2"/>
        <v>54.856184012944631</v>
      </c>
      <c r="P31" s="23">
        <f>SUM(P9:P28)</f>
        <v>39388742</v>
      </c>
      <c r="Q31" s="23">
        <f>SUM(Q9:Q28)</f>
        <v>41135004</v>
      </c>
      <c r="R31" s="23">
        <f>SUM(R9:R28)</f>
        <v>80523746</v>
      </c>
      <c r="S31" s="18">
        <f t="shared" si="3"/>
        <v>51.084314929909006</v>
      </c>
      <c r="T31" s="19">
        <f t="shared" si="9"/>
        <v>29.005227849186248</v>
      </c>
    </row>
    <row r="32" spans="1:20" x14ac:dyDescent="0.25">
      <c r="A32" s="13" t="s">
        <v>34</v>
      </c>
      <c r="J32" s="67"/>
    </row>
    <row r="35" spans="1:1" x14ac:dyDescent="0.25">
      <c r="A35" s="1" t="s">
        <v>36</v>
      </c>
    </row>
    <row r="36" spans="1:1" x14ac:dyDescent="0.25">
      <c r="A36" s="2" t="s">
        <v>37</v>
      </c>
    </row>
    <row r="37" spans="1:1" x14ac:dyDescent="0.25">
      <c r="A37" s="3" t="s">
        <v>35</v>
      </c>
    </row>
  </sheetData>
  <mergeCells count="19">
    <mergeCell ref="L3:O3"/>
    <mergeCell ref="P3:T3"/>
    <mergeCell ref="L4:L6"/>
    <mergeCell ref="M4:M6"/>
    <mergeCell ref="N4:N6"/>
    <mergeCell ref="P4:P6"/>
    <mergeCell ref="Q4:Q6"/>
    <mergeCell ref="R4:R6"/>
    <mergeCell ref="T4:T6"/>
    <mergeCell ref="A3:A7"/>
    <mergeCell ref="B3:E3"/>
    <mergeCell ref="F3:J3"/>
    <mergeCell ref="B4:B6"/>
    <mergeCell ref="C4:C6"/>
    <mergeCell ref="D4:D6"/>
    <mergeCell ref="F4:F6"/>
    <mergeCell ref="G4:G6"/>
    <mergeCell ref="H4:H6"/>
    <mergeCell ref="J4:J6"/>
  </mergeCell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66921-481A-47E5-B1D1-E8CA00D8CAEF}">
  <sheetPr>
    <tabColor theme="9" tint="0.79998168889431442"/>
  </sheetPr>
  <dimension ref="A1:U37"/>
  <sheetViews>
    <sheetView workbookViewId="0">
      <selection activeCell="E35" sqref="E35"/>
    </sheetView>
  </sheetViews>
  <sheetFormatPr baseColWidth="10" defaultColWidth="11.125" defaultRowHeight="15" x14ac:dyDescent="0.25"/>
  <cols>
    <col min="1" max="1" width="16.125" style="4" customWidth="1"/>
    <col min="2" max="16384" width="11.125" style="4"/>
  </cols>
  <sheetData>
    <row r="1" spans="1:21" x14ac:dyDescent="0.25">
      <c r="A1" s="4" t="s">
        <v>43</v>
      </c>
    </row>
    <row r="3" spans="1:21" x14ac:dyDescent="0.25">
      <c r="A3" s="87" t="s">
        <v>0</v>
      </c>
      <c r="B3" s="93" t="s">
        <v>44</v>
      </c>
      <c r="C3" s="94"/>
      <c r="D3" s="94"/>
      <c r="E3" s="94"/>
      <c r="F3" s="94"/>
      <c r="G3" s="94"/>
      <c r="I3" s="95" t="s">
        <v>45</v>
      </c>
      <c r="J3" s="95"/>
      <c r="K3" s="95"/>
      <c r="L3" s="95"/>
      <c r="M3" s="95"/>
      <c r="N3" s="93"/>
      <c r="P3" s="95" t="s">
        <v>73</v>
      </c>
      <c r="Q3" s="95"/>
      <c r="R3" s="95"/>
      <c r="S3" s="95"/>
      <c r="T3" s="93"/>
    </row>
    <row r="4" spans="1:21" x14ac:dyDescent="0.25">
      <c r="A4" s="88"/>
      <c r="B4" s="55" t="s">
        <v>38</v>
      </c>
      <c r="C4" s="90" t="s">
        <v>39</v>
      </c>
      <c r="D4" s="90"/>
      <c r="E4" s="91" t="s">
        <v>51</v>
      </c>
      <c r="F4" s="92"/>
      <c r="G4" s="92"/>
      <c r="I4" s="56" t="s">
        <v>38</v>
      </c>
      <c r="J4" s="90" t="s">
        <v>39</v>
      </c>
      <c r="K4" s="90"/>
      <c r="L4" s="90" t="s">
        <v>51</v>
      </c>
      <c r="M4" s="90"/>
      <c r="N4" s="91"/>
      <c r="P4" s="56" t="s">
        <v>38</v>
      </c>
      <c r="Q4" s="90" t="s">
        <v>39</v>
      </c>
      <c r="R4" s="90"/>
      <c r="S4" s="90" t="s">
        <v>51</v>
      </c>
      <c r="T4" s="91"/>
    </row>
    <row r="5" spans="1:21" ht="30" x14ac:dyDescent="0.25">
      <c r="A5" s="88"/>
      <c r="B5" s="52" t="s">
        <v>40</v>
      </c>
      <c r="C5" s="52" t="s">
        <v>40</v>
      </c>
      <c r="D5" s="52" t="s">
        <v>41</v>
      </c>
      <c r="E5" s="52" t="s">
        <v>40</v>
      </c>
      <c r="F5" s="52" t="s">
        <v>52</v>
      </c>
      <c r="G5" s="65" t="s">
        <v>75</v>
      </c>
      <c r="I5" s="52" t="s">
        <v>40</v>
      </c>
      <c r="J5" s="52" t="s">
        <v>40</v>
      </c>
      <c r="K5" s="52" t="s">
        <v>41</v>
      </c>
      <c r="L5" s="52" t="s">
        <v>40</v>
      </c>
      <c r="M5" s="52" t="s">
        <v>52</v>
      </c>
      <c r="N5" s="65" t="s">
        <v>74</v>
      </c>
      <c r="P5" s="52" t="s">
        <v>40</v>
      </c>
      <c r="Q5" s="52" t="s">
        <v>40</v>
      </c>
      <c r="R5" s="52" t="s">
        <v>41</v>
      </c>
      <c r="S5" s="52" t="s">
        <v>40</v>
      </c>
      <c r="T5" s="65" t="s">
        <v>52</v>
      </c>
    </row>
    <row r="6" spans="1:21" x14ac:dyDescent="0.25">
      <c r="A6" s="89"/>
      <c r="B6" s="55">
        <v>1</v>
      </c>
      <c r="C6" s="55">
        <v>2</v>
      </c>
      <c r="D6" s="57">
        <v>3</v>
      </c>
      <c r="E6" s="55">
        <v>4</v>
      </c>
      <c r="F6" s="55">
        <v>5</v>
      </c>
      <c r="G6" s="57">
        <v>6</v>
      </c>
      <c r="I6" s="56">
        <v>1</v>
      </c>
      <c r="J6" s="56">
        <v>2</v>
      </c>
      <c r="K6" s="56">
        <v>3</v>
      </c>
      <c r="L6" s="56">
        <v>4</v>
      </c>
      <c r="M6" s="56">
        <v>5</v>
      </c>
      <c r="N6" s="57">
        <v>6</v>
      </c>
      <c r="P6" s="56">
        <v>1</v>
      </c>
      <c r="Q6" s="56">
        <v>2</v>
      </c>
      <c r="R6" s="56">
        <v>3</v>
      </c>
      <c r="S6" s="56">
        <v>4</v>
      </c>
      <c r="T6" s="57">
        <v>5</v>
      </c>
    </row>
    <row r="7" spans="1:21" x14ac:dyDescent="0.25">
      <c r="A7" s="12"/>
      <c r="B7" s="58"/>
      <c r="C7" s="58"/>
      <c r="D7" s="59"/>
      <c r="E7" s="60"/>
      <c r="F7" s="60"/>
      <c r="I7" s="58"/>
      <c r="J7" s="58"/>
      <c r="K7" s="59"/>
      <c r="P7" s="58"/>
      <c r="Q7" s="58"/>
      <c r="R7" s="59"/>
    </row>
    <row r="8" spans="1:21" x14ac:dyDescent="0.25">
      <c r="A8" s="28" t="s">
        <v>8</v>
      </c>
      <c r="B8" s="61">
        <v>1682</v>
      </c>
      <c r="C8" s="61">
        <v>1151</v>
      </c>
      <c r="D8" s="31">
        <f t="shared" ref="D8:D27" si="0">C8/B8*100</f>
        <v>68.430439952437567</v>
      </c>
      <c r="E8" s="61">
        <f>B8-C8</f>
        <v>531</v>
      </c>
      <c r="F8" s="64">
        <f>E8/B8*100</f>
        <v>31.56956004756243</v>
      </c>
      <c r="G8" s="64">
        <f>F8-M8</f>
        <v>1.275779047943967</v>
      </c>
      <c r="I8" s="61">
        <v>2621</v>
      </c>
      <c r="J8" s="61">
        <v>1827</v>
      </c>
      <c r="K8" s="31">
        <f t="shared" ref="K8:K27" si="1">J8/I8*100</f>
        <v>69.706219000381537</v>
      </c>
      <c r="L8" s="61">
        <f>I8-J8</f>
        <v>794</v>
      </c>
      <c r="M8" s="37">
        <f>L8/I8*100</f>
        <v>30.293780999618463</v>
      </c>
      <c r="N8" s="66">
        <f>M8-T8</f>
        <v>-1.1622629564254936</v>
      </c>
      <c r="P8" s="61">
        <v>2184</v>
      </c>
      <c r="Q8" s="61">
        <v>1497</v>
      </c>
      <c r="R8" s="31">
        <f t="shared" ref="R8:R27" si="2">Q8/P8*100</f>
        <v>68.543956043956044</v>
      </c>
      <c r="S8" s="61">
        <f>P8-Q8</f>
        <v>687</v>
      </c>
      <c r="T8" s="64">
        <f>S8/P8*100</f>
        <v>31.456043956043956</v>
      </c>
      <c r="U8" s="67"/>
    </row>
    <row r="9" spans="1:21" x14ac:dyDescent="0.25">
      <c r="A9" s="28" t="s">
        <v>9</v>
      </c>
      <c r="B9" s="61">
        <v>43931</v>
      </c>
      <c r="C9" s="61">
        <v>30189</v>
      </c>
      <c r="D9" s="31">
        <f t="shared" si="0"/>
        <v>68.719127723020193</v>
      </c>
      <c r="E9" s="61">
        <f t="shared" ref="E9:E27" si="3">B9-C9</f>
        <v>13742</v>
      </c>
      <c r="F9" s="64">
        <f t="shared" ref="F9:F27" si="4">E9/B9*100</f>
        <v>31.28087227697981</v>
      </c>
      <c r="G9" s="64">
        <f t="shared" ref="G9:G30" si="5">F9-M9</f>
        <v>0.20688390291807224</v>
      </c>
      <c r="I9" s="61">
        <v>53157</v>
      </c>
      <c r="J9" s="61">
        <v>36639</v>
      </c>
      <c r="K9" s="31">
        <f t="shared" si="1"/>
        <v>68.926011625938258</v>
      </c>
      <c r="L9" s="61">
        <f t="shared" ref="L9:L30" si="6">I9-J9</f>
        <v>16518</v>
      </c>
      <c r="M9" s="37">
        <f t="shared" ref="M9:M30" si="7">L9/I9*100</f>
        <v>31.073988374061738</v>
      </c>
      <c r="N9" s="66">
        <f t="shared" ref="N9:N30" si="8">M9-T9</f>
        <v>-0.17925164667439475</v>
      </c>
      <c r="P9" s="61">
        <v>46296</v>
      </c>
      <c r="Q9" s="61">
        <v>31827</v>
      </c>
      <c r="R9" s="31">
        <f t="shared" si="2"/>
        <v>68.746759979263871</v>
      </c>
      <c r="S9" s="61">
        <f t="shared" ref="S9:S27" si="9">P9-Q9</f>
        <v>14469</v>
      </c>
      <c r="T9" s="64">
        <f t="shared" ref="T9:T27" si="10">S9/P9*100</f>
        <v>31.253240020736133</v>
      </c>
      <c r="U9" s="67"/>
    </row>
    <row r="10" spans="1:21" x14ac:dyDescent="0.25">
      <c r="A10" s="28" t="s">
        <v>10</v>
      </c>
      <c r="B10" s="61">
        <v>123806</v>
      </c>
      <c r="C10" s="61">
        <v>84060</v>
      </c>
      <c r="D10" s="31">
        <f t="shared" si="0"/>
        <v>67.896547824822704</v>
      </c>
      <c r="E10" s="61">
        <f t="shared" si="3"/>
        <v>39746</v>
      </c>
      <c r="F10" s="64">
        <f t="shared" si="4"/>
        <v>32.103452175177296</v>
      </c>
      <c r="G10" s="64">
        <f t="shared" si="5"/>
        <v>0.53477999827733669</v>
      </c>
      <c r="I10" s="61">
        <v>149056</v>
      </c>
      <c r="J10" s="61">
        <v>102001</v>
      </c>
      <c r="K10" s="31">
        <f t="shared" si="1"/>
        <v>68.431327823100048</v>
      </c>
      <c r="L10" s="61">
        <f t="shared" si="6"/>
        <v>47055</v>
      </c>
      <c r="M10" s="37">
        <f t="shared" si="7"/>
        <v>31.568672176899959</v>
      </c>
      <c r="N10" s="66">
        <f t="shared" si="8"/>
        <v>-1.9270755915905582</v>
      </c>
      <c r="P10" s="61">
        <v>123347</v>
      </c>
      <c r="Q10" s="61">
        <v>82031</v>
      </c>
      <c r="R10" s="31">
        <f t="shared" si="2"/>
        <v>66.504252231509483</v>
      </c>
      <c r="S10" s="61">
        <f t="shared" si="9"/>
        <v>41316</v>
      </c>
      <c r="T10" s="64">
        <f t="shared" si="10"/>
        <v>33.495747768490517</v>
      </c>
      <c r="U10" s="67"/>
    </row>
    <row r="11" spans="1:21" ht="60" x14ac:dyDescent="0.25">
      <c r="A11" s="32" t="s">
        <v>11</v>
      </c>
      <c r="B11" s="61">
        <v>37451</v>
      </c>
      <c r="C11" s="61">
        <v>25049</v>
      </c>
      <c r="D11" s="31">
        <f t="shared" si="0"/>
        <v>66.884729379722842</v>
      </c>
      <c r="E11" s="61">
        <f t="shared" si="3"/>
        <v>12402</v>
      </c>
      <c r="F11" s="64">
        <f t="shared" si="4"/>
        <v>33.115270620277158</v>
      </c>
      <c r="G11" s="64">
        <f t="shared" si="5"/>
        <v>-0.11518205461996445</v>
      </c>
      <c r="I11" s="61">
        <v>46656</v>
      </c>
      <c r="J11" s="61">
        <v>31152</v>
      </c>
      <c r="K11" s="31">
        <f t="shared" si="1"/>
        <v>66.769547325102891</v>
      </c>
      <c r="L11" s="61">
        <f t="shared" si="6"/>
        <v>15504</v>
      </c>
      <c r="M11" s="37">
        <f t="shared" si="7"/>
        <v>33.230452674897123</v>
      </c>
      <c r="N11" s="66">
        <f t="shared" si="8"/>
        <v>-2.1293875348276146</v>
      </c>
      <c r="P11" s="61">
        <v>32042</v>
      </c>
      <c r="Q11" s="61">
        <v>20712</v>
      </c>
      <c r="R11" s="31">
        <f t="shared" si="2"/>
        <v>64.640159790275263</v>
      </c>
      <c r="S11" s="61">
        <f t="shared" si="9"/>
        <v>11330</v>
      </c>
      <c r="T11" s="64">
        <f t="shared" si="10"/>
        <v>35.359840209724737</v>
      </c>
      <c r="U11" s="67"/>
    </row>
    <row r="12" spans="1:21" x14ac:dyDescent="0.25">
      <c r="A12" s="28" t="s">
        <v>12</v>
      </c>
      <c r="B12" s="61">
        <v>11779</v>
      </c>
      <c r="C12" s="61">
        <v>8249</v>
      </c>
      <c r="D12" s="31">
        <f t="shared" si="0"/>
        <v>70.03141183462094</v>
      </c>
      <c r="E12" s="61">
        <f t="shared" si="3"/>
        <v>3530</v>
      </c>
      <c r="F12" s="64">
        <f t="shared" si="4"/>
        <v>29.96858816537906</v>
      </c>
      <c r="G12" s="64">
        <f t="shared" si="5"/>
        <v>1.5108125377921091</v>
      </c>
      <c r="I12" s="61">
        <v>18603</v>
      </c>
      <c r="J12" s="61">
        <v>13309</v>
      </c>
      <c r="K12" s="31">
        <f t="shared" si="1"/>
        <v>71.54222437241306</v>
      </c>
      <c r="L12" s="61">
        <f t="shared" si="6"/>
        <v>5294</v>
      </c>
      <c r="M12" s="37">
        <f t="shared" si="7"/>
        <v>28.457775627586951</v>
      </c>
      <c r="N12" s="66">
        <f t="shared" si="8"/>
        <v>-1.1777345201418932</v>
      </c>
      <c r="P12" s="61">
        <v>14486</v>
      </c>
      <c r="Q12" s="61">
        <v>10193</v>
      </c>
      <c r="R12" s="31">
        <f t="shared" si="2"/>
        <v>70.364489852271163</v>
      </c>
      <c r="S12" s="61">
        <f t="shared" si="9"/>
        <v>4293</v>
      </c>
      <c r="T12" s="64">
        <f t="shared" si="10"/>
        <v>29.635510147728844</v>
      </c>
      <c r="U12" s="67"/>
    </row>
    <row r="13" spans="1:21" x14ac:dyDescent="0.25">
      <c r="A13" s="28" t="s">
        <v>13</v>
      </c>
      <c r="B13" s="61">
        <v>5975</v>
      </c>
      <c r="C13" s="61">
        <v>3913</v>
      </c>
      <c r="D13" s="31">
        <f t="shared" si="0"/>
        <v>65.489539748953973</v>
      </c>
      <c r="E13" s="61">
        <f t="shared" si="3"/>
        <v>2062</v>
      </c>
      <c r="F13" s="64">
        <f t="shared" si="4"/>
        <v>34.510460251046027</v>
      </c>
      <c r="G13" s="64">
        <f t="shared" si="5"/>
        <v>2.0372901075515131</v>
      </c>
      <c r="I13" s="61">
        <v>8293</v>
      </c>
      <c r="J13" s="61">
        <v>5600</v>
      </c>
      <c r="K13" s="31">
        <f t="shared" si="1"/>
        <v>67.526829856505486</v>
      </c>
      <c r="L13" s="61">
        <f t="shared" si="6"/>
        <v>2693</v>
      </c>
      <c r="M13" s="37">
        <f t="shared" si="7"/>
        <v>32.473170143494514</v>
      </c>
      <c r="N13" s="66">
        <f t="shared" si="8"/>
        <v>-1.0247821571559328</v>
      </c>
      <c r="P13" s="61">
        <v>8302</v>
      </c>
      <c r="Q13" s="61">
        <v>5521</v>
      </c>
      <c r="R13" s="31">
        <f t="shared" si="2"/>
        <v>66.502047699349561</v>
      </c>
      <c r="S13" s="61">
        <f t="shared" si="9"/>
        <v>2781</v>
      </c>
      <c r="T13" s="64">
        <f t="shared" si="10"/>
        <v>33.497952300650446</v>
      </c>
      <c r="U13" s="67"/>
    </row>
    <row r="14" spans="1:21" x14ac:dyDescent="0.25">
      <c r="A14" s="28" t="s">
        <v>14</v>
      </c>
      <c r="B14" s="61">
        <v>103839</v>
      </c>
      <c r="C14" s="61">
        <v>73757</v>
      </c>
      <c r="D14" s="31">
        <f t="shared" si="0"/>
        <v>71.030152447538981</v>
      </c>
      <c r="E14" s="61">
        <f t="shared" si="3"/>
        <v>30082</v>
      </c>
      <c r="F14" s="64">
        <f t="shared" si="4"/>
        <v>28.969847552461019</v>
      </c>
      <c r="G14" s="64">
        <f t="shared" si="5"/>
        <v>0.97836467218250078</v>
      </c>
      <c r="I14" s="61">
        <v>128682</v>
      </c>
      <c r="J14" s="61">
        <v>92662</v>
      </c>
      <c r="K14" s="31">
        <f t="shared" si="1"/>
        <v>72.008517119721489</v>
      </c>
      <c r="L14" s="61">
        <f t="shared" si="6"/>
        <v>36020</v>
      </c>
      <c r="M14" s="37">
        <f t="shared" si="7"/>
        <v>27.991482880278518</v>
      </c>
      <c r="N14" s="66">
        <f t="shared" si="8"/>
        <v>-1.0311367708805079</v>
      </c>
      <c r="P14" s="61">
        <v>92707</v>
      </c>
      <c r="Q14" s="61">
        <v>65801</v>
      </c>
      <c r="R14" s="31">
        <f t="shared" si="2"/>
        <v>70.977380348840967</v>
      </c>
      <c r="S14" s="61">
        <f t="shared" si="9"/>
        <v>26906</v>
      </c>
      <c r="T14" s="64">
        <f t="shared" si="10"/>
        <v>29.022619651159026</v>
      </c>
      <c r="U14" s="67"/>
    </row>
    <row r="15" spans="1:21" x14ac:dyDescent="0.25">
      <c r="A15" s="28" t="s">
        <v>15</v>
      </c>
      <c r="B15" s="61">
        <v>57066</v>
      </c>
      <c r="C15" s="61">
        <v>39146</v>
      </c>
      <c r="D15" s="31">
        <f t="shared" si="0"/>
        <v>68.597763992570009</v>
      </c>
      <c r="E15" s="61">
        <f t="shared" si="3"/>
        <v>17920</v>
      </c>
      <c r="F15" s="64">
        <f t="shared" si="4"/>
        <v>31.402236007429995</v>
      </c>
      <c r="G15" s="64">
        <f t="shared" si="5"/>
        <v>-4.7497677313245354</v>
      </c>
      <c r="I15" s="61">
        <v>68472</v>
      </c>
      <c r="J15" s="61">
        <v>43718</v>
      </c>
      <c r="K15" s="31">
        <f t="shared" si="1"/>
        <v>63.847996261245477</v>
      </c>
      <c r="L15" s="61">
        <f t="shared" si="6"/>
        <v>24754</v>
      </c>
      <c r="M15" s="37">
        <f t="shared" si="7"/>
        <v>36.15200373875453</v>
      </c>
      <c r="N15" s="66">
        <f t="shared" si="8"/>
        <v>4.652475288581627</v>
      </c>
      <c r="P15" s="61">
        <v>60439</v>
      </c>
      <c r="Q15" s="61">
        <v>41401</v>
      </c>
      <c r="R15" s="31">
        <f t="shared" si="2"/>
        <v>68.500471549827097</v>
      </c>
      <c r="S15" s="61">
        <f t="shared" si="9"/>
        <v>19038</v>
      </c>
      <c r="T15" s="64">
        <f t="shared" si="10"/>
        <v>31.499528450172903</v>
      </c>
      <c r="U15" s="67"/>
    </row>
    <row r="16" spans="1:21" x14ac:dyDescent="0.25">
      <c r="A16" s="28" t="s">
        <v>16</v>
      </c>
      <c r="B16" s="61">
        <v>34362</v>
      </c>
      <c r="C16" s="61">
        <v>23668</v>
      </c>
      <c r="D16" s="31">
        <f t="shared" si="0"/>
        <v>68.878412199522728</v>
      </c>
      <c r="E16" s="61">
        <f t="shared" si="3"/>
        <v>10694</v>
      </c>
      <c r="F16" s="64">
        <f t="shared" si="4"/>
        <v>31.121587800477275</v>
      </c>
      <c r="G16" s="64">
        <f t="shared" si="5"/>
        <v>-3.2159298362799404E-3</v>
      </c>
      <c r="I16" s="61">
        <v>42034</v>
      </c>
      <c r="J16" s="61">
        <v>28951</v>
      </c>
      <c r="K16" s="31">
        <f t="shared" si="1"/>
        <v>68.875196269686441</v>
      </c>
      <c r="L16" s="61">
        <f t="shared" si="6"/>
        <v>13083</v>
      </c>
      <c r="M16" s="37">
        <f t="shared" si="7"/>
        <v>31.124803730313555</v>
      </c>
      <c r="N16" s="66">
        <f t="shared" si="8"/>
        <v>-2.3128128708173001</v>
      </c>
      <c r="P16" s="61">
        <v>34841</v>
      </c>
      <c r="Q16" s="61">
        <v>23191</v>
      </c>
      <c r="R16" s="31">
        <f t="shared" si="2"/>
        <v>66.562383398869144</v>
      </c>
      <c r="S16" s="61">
        <f t="shared" si="9"/>
        <v>11650</v>
      </c>
      <c r="T16" s="64">
        <f t="shared" si="10"/>
        <v>33.437616601130856</v>
      </c>
      <c r="U16" s="67"/>
    </row>
    <row r="17" spans="1:21" x14ac:dyDescent="0.25">
      <c r="A17" s="28" t="s">
        <v>17</v>
      </c>
      <c r="B17" s="61">
        <v>7109</v>
      </c>
      <c r="C17" s="61">
        <v>5006</v>
      </c>
      <c r="D17" s="31">
        <f t="shared" si="0"/>
        <v>70.417780278520183</v>
      </c>
      <c r="E17" s="61">
        <f t="shared" si="3"/>
        <v>2103</v>
      </c>
      <c r="F17" s="64">
        <f t="shared" si="4"/>
        <v>29.582219721479813</v>
      </c>
      <c r="G17" s="64">
        <f t="shared" si="5"/>
        <v>0.84206224116485373</v>
      </c>
      <c r="I17" s="61">
        <v>9144</v>
      </c>
      <c r="J17" s="61">
        <v>6516</v>
      </c>
      <c r="K17" s="31">
        <f t="shared" si="1"/>
        <v>71.259842519685037</v>
      </c>
      <c r="L17" s="61">
        <f t="shared" si="6"/>
        <v>2628</v>
      </c>
      <c r="M17" s="37">
        <f t="shared" si="7"/>
        <v>28.740157480314959</v>
      </c>
      <c r="N17" s="66">
        <f t="shared" si="8"/>
        <v>-3.7814450334320959</v>
      </c>
      <c r="P17" s="61">
        <v>7638</v>
      </c>
      <c r="Q17" s="61">
        <v>5154</v>
      </c>
      <c r="R17" s="31">
        <f t="shared" si="2"/>
        <v>67.478397486252945</v>
      </c>
      <c r="S17" s="61">
        <f t="shared" si="9"/>
        <v>2484</v>
      </c>
      <c r="T17" s="64">
        <f t="shared" si="10"/>
        <v>32.521602513747055</v>
      </c>
      <c r="U17" s="67"/>
    </row>
    <row r="18" spans="1:21" x14ac:dyDescent="0.25">
      <c r="A18" s="28" t="s">
        <v>18</v>
      </c>
      <c r="B18" s="61">
        <v>33852</v>
      </c>
      <c r="C18" s="61">
        <v>22075</v>
      </c>
      <c r="D18" s="31">
        <f t="shared" si="0"/>
        <v>65.210327307101494</v>
      </c>
      <c r="E18" s="61">
        <f t="shared" si="3"/>
        <v>11777</v>
      </c>
      <c r="F18" s="64">
        <f t="shared" si="4"/>
        <v>34.789672692898499</v>
      </c>
      <c r="G18" s="64">
        <f t="shared" si="5"/>
        <v>1.4695532394245703</v>
      </c>
      <c r="I18" s="61">
        <v>37839</v>
      </c>
      <c r="J18" s="61">
        <v>25231</v>
      </c>
      <c r="K18" s="31">
        <f t="shared" si="1"/>
        <v>66.679880546526078</v>
      </c>
      <c r="L18" s="61">
        <f t="shared" si="6"/>
        <v>12608</v>
      </c>
      <c r="M18" s="37">
        <f t="shared" si="7"/>
        <v>33.320119453473929</v>
      </c>
      <c r="N18" s="66">
        <f t="shared" si="8"/>
        <v>-3.4135576508780119</v>
      </c>
      <c r="P18" s="61">
        <v>40143</v>
      </c>
      <c r="Q18" s="61">
        <v>25397</v>
      </c>
      <c r="R18" s="31">
        <f t="shared" si="2"/>
        <v>63.266322895648052</v>
      </c>
      <c r="S18" s="61">
        <f t="shared" si="9"/>
        <v>14746</v>
      </c>
      <c r="T18" s="64">
        <f t="shared" si="10"/>
        <v>36.733677104351941</v>
      </c>
      <c r="U18" s="67"/>
    </row>
    <row r="19" spans="1:21" x14ac:dyDescent="0.25">
      <c r="A19" s="28" t="s">
        <v>19</v>
      </c>
      <c r="B19" s="62">
        <v>65035</v>
      </c>
      <c r="C19" s="62">
        <v>45445</v>
      </c>
      <c r="D19" s="31">
        <f t="shared" si="0"/>
        <v>69.877758130237567</v>
      </c>
      <c r="E19" s="61">
        <f t="shared" si="3"/>
        <v>19590</v>
      </c>
      <c r="F19" s="64">
        <f t="shared" si="4"/>
        <v>30.122241869762433</v>
      </c>
      <c r="G19" s="64">
        <f t="shared" si="5"/>
        <v>1.7208792784314966</v>
      </c>
      <c r="I19" s="62">
        <v>83077</v>
      </c>
      <c r="J19" s="62">
        <v>59482</v>
      </c>
      <c r="K19" s="31">
        <f t="shared" si="1"/>
        <v>71.598637408669063</v>
      </c>
      <c r="L19" s="61">
        <f t="shared" si="6"/>
        <v>23595</v>
      </c>
      <c r="M19" s="37">
        <f t="shared" si="7"/>
        <v>28.401362591330937</v>
      </c>
      <c r="N19" s="66">
        <f t="shared" si="8"/>
        <v>-1.9985479360780332</v>
      </c>
      <c r="P19" s="62">
        <v>62589</v>
      </c>
      <c r="Q19" s="62">
        <v>43562</v>
      </c>
      <c r="R19" s="31">
        <f t="shared" si="2"/>
        <v>69.600089472591037</v>
      </c>
      <c r="S19" s="61">
        <f t="shared" si="9"/>
        <v>19027</v>
      </c>
      <c r="T19" s="64">
        <f t="shared" si="10"/>
        <v>30.39991052740897</v>
      </c>
      <c r="U19" s="67"/>
    </row>
    <row r="20" spans="1:21" x14ac:dyDescent="0.25">
      <c r="A20" s="28" t="s">
        <v>20</v>
      </c>
      <c r="B20" s="61">
        <v>9848</v>
      </c>
      <c r="C20" s="61">
        <v>7051</v>
      </c>
      <c r="D20" s="31">
        <f t="shared" si="0"/>
        <v>71.598294069861907</v>
      </c>
      <c r="E20" s="61">
        <f t="shared" si="3"/>
        <v>2797</v>
      </c>
      <c r="F20" s="64">
        <f t="shared" si="4"/>
        <v>28.4017059301381</v>
      </c>
      <c r="G20" s="64">
        <f t="shared" si="5"/>
        <v>0.58936237010091119</v>
      </c>
      <c r="I20" s="61">
        <v>13983</v>
      </c>
      <c r="J20" s="61">
        <v>10094</v>
      </c>
      <c r="K20" s="31">
        <f t="shared" si="1"/>
        <v>72.187656439962808</v>
      </c>
      <c r="L20" s="61">
        <f t="shared" si="6"/>
        <v>3889</v>
      </c>
      <c r="M20" s="37">
        <f t="shared" si="7"/>
        <v>27.812343560037188</v>
      </c>
      <c r="N20" s="66">
        <f t="shared" si="8"/>
        <v>-0.23825167805804881</v>
      </c>
      <c r="P20" s="61">
        <v>9408</v>
      </c>
      <c r="Q20" s="61">
        <v>6769</v>
      </c>
      <c r="R20" s="31">
        <f t="shared" si="2"/>
        <v>71.949404761904773</v>
      </c>
      <c r="S20" s="61">
        <f t="shared" si="9"/>
        <v>2639</v>
      </c>
      <c r="T20" s="64">
        <f t="shared" si="10"/>
        <v>28.050595238095237</v>
      </c>
      <c r="U20" s="67"/>
    </row>
    <row r="21" spans="1:21" x14ac:dyDescent="0.25">
      <c r="A21" s="28" t="s">
        <v>21</v>
      </c>
      <c r="B21" s="61">
        <v>13647</v>
      </c>
      <c r="C21" s="61">
        <v>9378</v>
      </c>
      <c r="D21" s="31">
        <f t="shared" si="0"/>
        <v>68.718399648274342</v>
      </c>
      <c r="E21" s="61">
        <f t="shared" si="3"/>
        <v>4269</v>
      </c>
      <c r="F21" s="64">
        <f t="shared" si="4"/>
        <v>31.281600351725654</v>
      </c>
      <c r="G21" s="64">
        <f t="shared" si="5"/>
        <v>-5.2995010318834801E-2</v>
      </c>
      <c r="I21" s="61">
        <v>21130</v>
      </c>
      <c r="J21" s="61">
        <v>14509</v>
      </c>
      <c r="K21" s="31">
        <f t="shared" si="1"/>
        <v>68.665404637955518</v>
      </c>
      <c r="L21" s="61">
        <f t="shared" si="6"/>
        <v>6621</v>
      </c>
      <c r="M21" s="37">
        <f t="shared" si="7"/>
        <v>31.334595362044489</v>
      </c>
      <c r="N21" s="66">
        <f t="shared" si="8"/>
        <v>-0.84418223719374197</v>
      </c>
      <c r="P21" s="61">
        <v>16803</v>
      </c>
      <c r="Q21" s="61">
        <v>11396</v>
      </c>
      <c r="R21" s="31">
        <f t="shared" si="2"/>
        <v>67.821222400761769</v>
      </c>
      <c r="S21" s="61">
        <f t="shared" si="9"/>
        <v>5407</v>
      </c>
      <c r="T21" s="64">
        <f t="shared" si="10"/>
        <v>32.178777599238231</v>
      </c>
      <c r="U21" s="67"/>
    </row>
    <row r="22" spans="1:21" x14ac:dyDescent="0.25">
      <c r="A22" s="28" t="s">
        <v>22</v>
      </c>
      <c r="B22" s="61">
        <v>7061</v>
      </c>
      <c r="C22" s="61">
        <v>4644</v>
      </c>
      <c r="D22" s="31">
        <f t="shared" si="0"/>
        <v>65.769721002690844</v>
      </c>
      <c r="E22" s="61">
        <f t="shared" si="3"/>
        <v>2417</v>
      </c>
      <c r="F22" s="64">
        <f t="shared" si="4"/>
        <v>34.230278997309163</v>
      </c>
      <c r="G22" s="64">
        <f t="shared" si="5"/>
        <v>-0.74373506566851688</v>
      </c>
      <c r="I22" s="61">
        <v>9813</v>
      </c>
      <c r="J22" s="61">
        <v>6381</v>
      </c>
      <c r="K22" s="31">
        <f t="shared" si="1"/>
        <v>65.025985937022313</v>
      </c>
      <c r="L22" s="61">
        <f t="shared" si="6"/>
        <v>3432</v>
      </c>
      <c r="M22" s="37">
        <f t="shared" si="7"/>
        <v>34.97401406297768</v>
      </c>
      <c r="N22" s="66">
        <f t="shared" si="8"/>
        <v>-2.4116356669903567</v>
      </c>
      <c r="P22" s="61">
        <v>9073</v>
      </c>
      <c r="Q22" s="61">
        <v>5681</v>
      </c>
      <c r="R22" s="31">
        <f t="shared" si="2"/>
        <v>62.614350270031963</v>
      </c>
      <c r="S22" s="61">
        <f t="shared" si="9"/>
        <v>3392</v>
      </c>
      <c r="T22" s="64">
        <f t="shared" si="10"/>
        <v>37.385649729968037</v>
      </c>
      <c r="U22" s="67"/>
    </row>
    <row r="23" spans="1:21" x14ac:dyDescent="0.25">
      <c r="A23" s="28" t="s">
        <v>24</v>
      </c>
      <c r="B23" s="61">
        <v>90010</v>
      </c>
      <c r="C23" s="61">
        <v>63092</v>
      </c>
      <c r="D23" s="31">
        <f t="shared" si="0"/>
        <v>70.094433951783131</v>
      </c>
      <c r="E23" s="61">
        <f t="shared" si="3"/>
        <v>26918</v>
      </c>
      <c r="F23" s="64">
        <f t="shared" si="4"/>
        <v>29.905566048216865</v>
      </c>
      <c r="G23" s="64">
        <f t="shared" si="5"/>
        <v>1.1997315937808395</v>
      </c>
      <c r="I23" s="61">
        <v>112984</v>
      </c>
      <c r="J23" s="61">
        <v>80551</v>
      </c>
      <c r="K23" s="31">
        <f t="shared" si="1"/>
        <v>71.29416554556397</v>
      </c>
      <c r="L23" s="61">
        <f t="shared" si="6"/>
        <v>32433</v>
      </c>
      <c r="M23" s="37">
        <f t="shared" si="7"/>
        <v>28.705834454436026</v>
      </c>
      <c r="N23" s="66">
        <f t="shared" si="8"/>
        <v>0.61199542309699595</v>
      </c>
      <c r="P23" s="61">
        <v>89856</v>
      </c>
      <c r="Q23" s="61">
        <v>64612</v>
      </c>
      <c r="R23" s="31">
        <f t="shared" si="2"/>
        <v>71.90616096866097</v>
      </c>
      <c r="S23" s="61">
        <f t="shared" si="9"/>
        <v>25244</v>
      </c>
      <c r="T23" s="64">
        <f t="shared" si="10"/>
        <v>28.09383903133903</v>
      </c>
      <c r="U23" s="67"/>
    </row>
    <row r="24" spans="1:21" x14ac:dyDescent="0.25">
      <c r="A24" s="28" t="s">
        <v>25</v>
      </c>
      <c r="B24" s="61">
        <v>55599</v>
      </c>
      <c r="C24" s="61">
        <v>36408</v>
      </c>
      <c r="D24" s="31">
        <f t="shared" si="0"/>
        <v>65.483192143743594</v>
      </c>
      <c r="E24" s="61">
        <f t="shared" si="3"/>
        <v>19191</v>
      </c>
      <c r="F24" s="64">
        <f t="shared" si="4"/>
        <v>34.516807856256406</v>
      </c>
      <c r="G24" s="64">
        <f t="shared" si="5"/>
        <v>8.1787420498436347E-2</v>
      </c>
      <c r="I24" s="61">
        <v>65082</v>
      </c>
      <c r="J24" s="61">
        <v>42671</v>
      </c>
      <c r="K24" s="31">
        <f t="shared" si="1"/>
        <v>65.564979564242037</v>
      </c>
      <c r="L24" s="61">
        <f t="shared" si="6"/>
        <v>22411</v>
      </c>
      <c r="M24" s="37">
        <f t="shared" si="7"/>
        <v>34.43502043575797</v>
      </c>
      <c r="N24" s="66">
        <f t="shared" si="8"/>
        <v>1.1011164727347733</v>
      </c>
      <c r="P24" s="61">
        <v>58415</v>
      </c>
      <c r="Q24" s="61">
        <v>38943</v>
      </c>
      <c r="R24" s="31">
        <f t="shared" si="2"/>
        <v>66.666096036976811</v>
      </c>
      <c r="S24" s="61">
        <f t="shared" si="9"/>
        <v>19472</v>
      </c>
      <c r="T24" s="64">
        <f t="shared" si="10"/>
        <v>33.333903963023197</v>
      </c>
      <c r="U24" s="67"/>
    </row>
    <row r="25" spans="1:21" x14ac:dyDescent="0.25">
      <c r="A25" s="28" t="s">
        <v>26</v>
      </c>
      <c r="B25" s="61">
        <v>2349</v>
      </c>
      <c r="C25" s="61">
        <v>1669</v>
      </c>
      <c r="D25" s="31">
        <f t="shared" si="0"/>
        <v>71.051511281396344</v>
      </c>
      <c r="E25" s="61">
        <f t="shared" si="3"/>
        <v>680</v>
      </c>
      <c r="F25" s="64">
        <f t="shared" si="4"/>
        <v>28.948488718603659</v>
      </c>
      <c r="G25" s="64">
        <f t="shared" si="5"/>
        <v>2.2284887186036606</v>
      </c>
      <c r="I25" s="61">
        <v>2500</v>
      </c>
      <c r="J25" s="61">
        <v>1832</v>
      </c>
      <c r="K25" s="31">
        <f t="shared" si="1"/>
        <v>73.28</v>
      </c>
      <c r="L25" s="61">
        <f t="shared" si="6"/>
        <v>668</v>
      </c>
      <c r="M25" s="37">
        <f t="shared" si="7"/>
        <v>26.72</v>
      </c>
      <c r="N25" s="66">
        <f t="shared" si="8"/>
        <v>-8.1165276211950399</v>
      </c>
      <c r="P25" s="61">
        <v>1774</v>
      </c>
      <c r="Q25" s="61">
        <v>1156</v>
      </c>
      <c r="R25" s="31">
        <f t="shared" si="2"/>
        <v>65.163472378804968</v>
      </c>
      <c r="S25" s="61">
        <f t="shared" si="9"/>
        <v>618</v>
      </c>
      <c r="T25" s="64">
        <f t="shared" si="10"/>
        <v>34.836527621195039</v>
      </c>
      <c r="U25" s="67"/>
    </row>
    <row r="26" spans="1:21" x14ac:dyDescent="0.25">
      <c r="A26" s="28" t="s">
        <v>27</v>
      </c>
      <c r="B26" s="61">
        <v>69974</v>
      </c>
      <c r="C26" s="61">
        <v>49254</v>
      </c>
      <c r="D26" s="31">
        <f t="shared" si="0"/>
        <v>70.389001629176548</v>
      </c>
      <c r="E26" s="61">
        <f t="shared" si="3"/>
        <v>20720</v>
      </c>
      <c r="F26" s="64">
        <f t="shared" si="4"/>
        <v>29.610998370823449</v>
      </c>
      <c r="G26" s="64">
        <f t="shared" si="5"/>
        <v>1.241717030765809</v>
      </c>
      <c r="I26" s="61">
        <v>88832</v>
      </c>
      <c r="J26" s="61">
        <v>63631</v>
      </c>
      <c r="K26" s="31">
        <f t="shared" si="1"/>
        <v>71.63071865994236</v>
      </c>
      <c r="L26" s="61">
        <f t="shared" si="6"/>
        <v>25201</v>
      </c>
      <c r="M26" s="37">
        <f t="shared" si="7"/>
        <v>28.36928134005764</v>
      </c>
      <c r="N26" s="66">
        <f t="shared" si="8"/>
        <v>-0.39619957266253536</v>
      </c>
      <c r="P26" s="61">
        <v>78403</v>
      </c>
      <c r="Q26" s="61">
        <v>55850</v>
      </c>
      <c r="R26" s="31">
        <f t="shared" si="2"/>
        <v>71.234519087279821</v>
      </c>
      <c r="S26" s="61">
        <f t="shared" si="9"/>
        <v>22553</v>
      </c>
      <c r="T26" s="64">
        <f t="shared" si="10"/>
        <v>28.765480912720175</v>
      </c>
      <c r="U26" s="67"/>
    </row>
    <row r="27" spans="1:21" x14ac:dyDescent="0.25">
      <c r="A27" s="28" t="s">
        <v>28</v>
      </c>
      <c r="B27" s="61">
        <v>125675</v>
      </c>
      <c r="C27" s="61">
        <v>86316</v>
      </c>
      <c r="D27" s="31">
        <f t="shared" si="0"/>
        <v>68.68191764471851</v>
      </c>
      <c r="E27" s="61">
        <f t="shared" si="3"/>
        <v>39359</v>
      </c>
      <c r="F27" s="64">
        <f t="shared" si="4"/>
        <v>31.318082355281479</v>
      </c>
      <c r="G27" s="64">
        <f t="shared" si="5"/>
        <v>1.2122706894123887</v>
      </c>
      <c r="I27" s="61">
        <v>150456</v>
      </c>
      <c r="J27" s="61">
        <v>105160</v>
      </c>
      <c r="K27" s="31">
        <f t="shared" si="1"/>
        <v>69.894188334130916</v>
      </c>
      <c r="L27" s="61">
        <f t="shared" si="6"/>
        <v>45296</v>
      </c>
      <c r="M27" s="37">
        <f t="shared" si="7"/>
        <v>30.105811665869091</v>
      </c>
      <c r="N27" s="66">
        <f t="shared" si="8"/>
        <v>-2.6415993933748538</v>
      </c>
      <c r="P27" s="61">
        <v>106897</v>
      </c>
      <c r="Q27" s="61">
        <v>71891</v>
      </c>
      <c r="R27" s="31">
        <f t="shared" si="2"/>
        <v>67.252588940756056</v>
      </c>
      <c r="S27" s="61">
        <f t="shared" si="9"/>
        <v>35006</v>
      </c>
      <c r="T27" s="64">
        <f t="shared" si="10"/>
        <v>32.747411059243944</v>
      </c>
      <c r="U27" s="67"/>
    </row>
    <row r="28" spans="1:21" x14ac:dyDescent="0.25">
      <c r="A28" s="28"/>
      <c r="B28" s="63"/>
      <c r="C28" s="63"/>
      <c r="D28" s="31"/>
      <c r="E28" s="61"/>
      <c r="F28" s="64"/>
      <c r="G28" s="64"/>
      <c r="I28" s="63"/>
      <c r="J28" s="63"/>
      <c r="K28" s="31"/>
      <c r="L28" s="61"/>
      <c r="M28" s="31"/>
      <c r="N28" s="64"/>
      <c r="P28" s="63"/>
      <c r="Q28" s="63"/>
      <c r="R28" s="31"/>
      <c r="S28" s="61"/>
      <c r="T28" s="64"/>
      <c r="U28" s="67"/>
    </row>
    <row r="29" spans="1:21" x14ac:dyDescent="0.25">
      <c r="A29" s="12"/>
      <c r="B29" s="58"/>
      <c r="C29" s="58"/>
      <c r="D29" s="31"/>
      <c r="E29" s="61"/>
      <c r="F29" s="64"/>
      <c r="G29" s="64"/>
      <c r="I29" s="58"/>
      <c r="J29" s="58"/>
      <c r="K29" s="31"/>
      <c r="L29" s="61"/>
      <c r="M29" s="31"/>
      <c r="N29" s="64"/>
      <c r="P29" s="58"/>
      <c r="Q29" s="58"/>
      <c r="R29" s="31"/>
      <c r="S29" s="61"/>
      <c r="T29" s="64"/>
      <c r="U29" s="67"/>
    </row>
    <row r="30" spans="1:21" x14ac:dyDescent="0.25">
      <c r="A30" s="12" t="s">
        <v>3</v>
      </c>
      <c r="B30" s="63">
        <f>SUM(B8:B27)</f>
        <v>900050</v>
      </c>
      <c r="C30" s="63">
        <f>SUM(C8:C27)</f>
        <v>619520</v>
      </c>
      <c r="D30" s="31">
        <f>C30/B30*100</f>
        <v>68.831731570468307</v>
      </c>
      <c r="E30" s="61">
        <f t="shared" ref="E30" si="11">B30-C30</f>
        <v>280530</v>
      </c>
      <c r="F30" s="64">
        <f t="shared" ref="F30" si="12">E30/B30*100</f>
        <v>31.168268429531693</v>
      </c>
      <c r="G30" s="64">
        <f t="shared" si="5"/>
        <v>0.55943035306016498</v>
      </c>
      <c r="I30" s="63">
        <f>SUM(I8:I27)</f>
        <v>1112414</v>
      </c>
      <c r="J30" s="63">
        <f>SUM(J8:J27)</f>
        <v>771917</v>
      </c>
      <c r="K30" s="31">
        <f>J30/I30*100</f>
        <v>69.391161923528472</v>
      </c>
      <c r="L30" s="61">
        <f t="shared" si="6"/>
        <v>340497</v>
      </c>
      <c r="M30" s="37">
        <f t="shared" si="7"/>
        <v>30.608838076471528</v>
      </c>
      <c r="N30" s="66">
        <f t="shared" si="8"/>
        <v>-0.99504874003906707</v>
      </c>
      <c r="P30" s="63">
        <f>SUM(P8:P27)</f>
        <v>895643</v>
      </c>
      <c r="Q30" s="63">
        <f>SUM(Q8:Q27)</f>
        <v>612585</v>
      </c>
      <c r="R30" s="31">
        <f>Q30/P30*100</f>
        <v>68.396113183489405</v>
      </c>
      <c r="S30" s="61">
        <f t="shared" ref="S30" si="13">P30-Q30</f>
        <v>283058</v>
      </c>
      <c r="T30" s="64">
        <f t="shared" ref="T30" si="14">S30/P30*100</f>
        <v>31.603886816510595</v>
      </c>
      <c r="U30" s="67"/>
    </row>
    <row r="36" spans="1:1" x14ac:dyDescent="0.25">
      <c r="A36" s="2" t="s">
        <v>37</v>
      </c>
    </row>
    <row r="37" spans="1:1" x14ac:dyDescent="0.25">
      <c r="A37" s="3" t="s">
        <v>35</v>
      </c>
    </row>
  </sheetData>
  <mergeCells count="10">
    <mergeCell ref="P3:T3"/>
    <mergeCell ref="Q4:R4"/>
    <mergeCell ref="S4:T4"/>
    <mergeCell ref="L4:N4"/>
    <mergeCell ref="I3:N3"/>
    <mergeCell ref="A3:A6"/>
    <mergeCell ref="C4:D4"/>
    <mergeCell ref="J4:K4"/>
    <mergeCell ref="E4:G4"/>
    <mergeCell ref="B3:G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12A52-4D37-4371-BB4B-963C8D8B9B18}">
  <sheetPr>
    <tabColor theme="9" tint="0.79998168889431442"/>
  </sheetPr>
  <dimension ref="A1:X37"/>
  <sheetViews>
    <sheetView tabSelected="1" topLeftCell="A2" zoomScale="75" zoomScaleNormal="75" workbookViewId="0">
      <selection activeCell="M2" sqref="M1:M1048576"/>
    </sheetView>
  </sheetViews>
  <sheetFormatPr baseColWidth="10" defaultColWidth="11.125" defaultRowHeight="15" x14ac:dyDescent="0.25"/>
  <cols>
    <col min="1" max="1" width="16.125" style="4" customWidth="1"/>
    <col min="2" max="3" width="9.875" style="4" hidden="1" customWidth="1"/>
    <col min="4" max="7" width="9.875" style="25" hidden="1" customWidth="1"/>
    <col min="8" max="10" width="0" style="4" hidden="1" customWidth="1"/>
    <col min="11" max="12" width="11.125" style="4"/>
    <col min="13" max="13" width="0" style="4" hidden="1" customWidth="1"/>
    <col min="14" max="19" width="9.625" style="4" hidden="1" customWidth="1"/>
    <col min="20" max="22" width="0" style="4" hidden="1" customWidth="1"/>
    <col min="23" max="16384" width="11.125" style="4"/>
  </cols>
  <sheetData>
    <row r="1" spans="1:24" x14ac:dyDescent="0.25">
      <c r="A1" s="4" t="s">
        <v>70</v>
      </c>
      <c r="D1" s="4"/>
      <c r="E1" s="4"/>
      <c r="F1" s="4"/>
      <c r="G1" s="4"/>
    </row>
    <row r="3" spans="1:24" x14ac:dyDescent="0.25">
      <c r="A3" s="96" t="s">
        <v>0</v>
      </c>
      <c r="B3" s="102" t="s">
        <v>54</v>
      </c>
      <c r="C3" s="102"/>
      <c r="D3" s="102"/>
      <c r="E3" s="102"/>
      <c r="F3" s="102"/>
      <c r="G3" s="102"/>
      <c r="H3" s="103" t="s">
        <v>58</v>
      </c>
      <c r="I3" s="104"/>
      <c r="J3" s="105"/>
      <c r="K3" s="103" t="s">
        <v>57</v>
      </c>
      <c r="L3" s="104"/>
      <c r="N3" s="102" t="s">
        <v>55</v>
      </c>
      <c r="O3" s="102"/>
      <c r="P3" s="102"/>
      <c r="Q3" s="102"/>
      <c r="R3" s="102"/>
      <c r="S3" s="102"/>
      <c r="T3" s="103" t="s">
        <v>53</v>
      </c>
      <c r="U3" s="104"/>
      <c r="V3" s="105"/>
      <c r="W3" s="109" t="s">
        <v>57</v>
      </c>
      <c r="X3" s="110"/>
    </row>
    <row r="4" spans="1:24" ht="14.45" customHeight="1" x14ac:dyDescent="0.25">
      <c r="A4" s="97"/>
      <c r="B4" s="99" t="s">
        <v>47</v>
      </c>
      <c r="C4" s="99"/>
      <c r="D4" s="100" t="s">
        <v>48</v>
      </c>
      <c r="E4" s="100"/>
      <c r="F4" s="101" t="s">
        <v>46</v>
      </c>
      <c r="G4" s="101"/>
      <c r="H4" s="84" t="s">
        <v>3</v>
      </c>
      <c r="I4" s="100" t="s">
        <v>56</v>
      </c>
      <c r="J4" s="100"/>
      <c r="K4" s="106" t="s">
        <v>76</v>
      </c>
      <c r="L4" s="106" t="s">
        <v>77</v>
      </c>
      <c r="M4" s="75"/>
      <c r="N4" s="99" t="s">
        <v>47</v>
      </c>
      <c r="O4" s="99"/>
      <c r="P4" s="100" t="s">
        <v>48</v>
      </c>
      <c r="Q4" s="100"/>
      <c r="R4" s="100" t="s">
        <v>46</v>
      </c>
      <c r="S4" s="100"/>
      <c r="T4" s="84" t="s">
        <v>3</v>
      </c>
      <c r="U4" s="100" t="s">
        <v>56</v>
      </c>
      <c r="V4" s="100"/>
      <c r="W4" s="106" t="s">
        <v>76</v>
      </c>
      <c r="X4" s="106" t="s">
        <v>77</v>
      </c>
    </row>
    <row r="5" spans="1:24" x14ac:dyDescent="0.25">
      <c r="A5" s="97"/>
      <c r="B5" s="99"/>
      <c r="C5" s="99"/>
      <c r="D5" s="100"/>
      <c r="E5" s="100"/>
      <c r="F5" s="101"/>
      <c r="G5" s="101"/>
      <c r="H5" s="85"/>
      <c r="I5" s="100"/>
      <c r="J5" s="100"/>
      <c r="K5" s="107"/>
      <c r="L5" s="107"/>
      <c r="M5" s="75"/>
      <c r="N5" s="99"/>
      <c r="O5" s="99"/>
      <c r="P5" s="100"/>
      <c r="Q5" s="100"/>
      <c r="R5" s="100"/>
      <c r="S5" s="100"/>
      <c r="T5" s="85"/>
      <c r="U5" s="100"/>
      <c r="V5" s="100"/>
      <c r="W5" s="107"/>
      <c r="X5" s="107"/>
    </row>
    <row r="6" spans="1:24" ht="45" x14ac:dyDescent="0.25">
      <c r="A6" s="97"/>
      <c r="B6" s="26" t="s">
        <v>49</v>
      </c>
      <c r="C6" s="27" t="s">
        <v>50</v>
      </c>
      <c r="D6" s="26" t="s">
        <v>49</v>
      </c>
      <c r="E6" s="27" t="s">
        <v>50</v>
      </c>
      <c r="F6" s="26" t="s">
        <v>49</v>
      </c>
      <c r="G6" s="27" t="s">
        <v>50</v>
      </c>
      <c r="H6" s="86"/>
      <c r="I6" s="27" t="s">
        <v>1</v>
      </c>
      <c r="J6" s="27" t="s">
        <v>2</v>
      </c>
      <c r="K6" s="108"/>
      <c r="L6" s="108"/>
      <c r="M6" s="75"/>
      <c r="N6" s="26" t="s">
        <v>49</v>
      </c>
      <c r="O6" s="27" t="s">
        <v>50</v>
      </c>
      <c r="P6" s="26" t="s">
        <v>49</v>
      </c>
      <c r="Q6" s="27" t="s">
        <v>50</v>
      </c>
      <c r="R6" s="26" t="s">
        <v>49</v>
      </c>
      <c r="S6" s="27" t="s">
        <v>50</v>
      </c>
      <c r="T6" s="86"/>
      <c r="U6" s="27" t="s">
        <v>1</v>
      </c>
      <c r="V6" s="27" t="s">
        <v>2</v>
      </c>
      <c r="W6" s="108"/>
      <c r="X6" s="108"/>
    </row>
    <row r="7" spans="1:24" x14ac:dyDescent="0.25">
      <c r="A7" s="98"/>
      <c r="B7" s="26">
        <v>1</v>
      </c>
      <c r="C7" s="26">
        <v>2</v>
      </c>
      <c r="D7" s="26">
        <v>3</v>
      </c>
      <c r="E7" s="26">
        <v>4</v>
      </c>
      <c r="F7" s="26">
        <v>5</v>
      </c>
      <c r="G7" s="26">
        <v>6</v>
      </c>
      <c r="H7" s="26">
        <v>7</v>
      </c>
      <c r="I7" s="26">
        <v>8</v>
      </c>
      <c r="J7" s="26">
        <v>9</v>
      </c>
      <c r="K7" s="76">
        <v>10</v>
      </c>
      <c r="L7" s="76">
        <v>11</v>
      </c>
      <c r="M7" s="75"/>
      <c r="N7" s="26">
        <v>1</v>
      </c>
      <c r="O7" s="26">
        <v>2</v>
      </c>
      <c r="P7" s="26">
        <v>3</v>
      </c>
      <c r="Q7" s="26">
        <v>4</v>
      </c>
      <c r="R7" s="26">
        <v>5</v>
      </c>
      <c r="S7" s="26">
        <v>6</v>
      </c>
      <c r="T7" s="26">
        <v>7</v>
      </c>
      <c r="U7" s="26">
        <v>8</v>
      </c>
      <c r="V7" s="26">
        <v>9</v>
      </c>
      <c r="W7" s="76">
        <v>10</v>
      </c>
      <c r="X7" s="76">
        <v>11</v>
      </c>
    </row>
    <row r="8" spans="1:24" x14ac:dyDescent="0.25">
      <c r="A8" s="71"/>
      <c r="B8" s="25"/>
      <c r="C8" s="25"/>
      <c r="H8" s="12"/>
      <c r="K8" s="75"/>
      <c r="L8" s="75"/>
      <c r="M8" s="75"/>
      <c r="N8" s="25"/>
      <c r="O8" s="25"/>
      <c r="P8" s="25"/>
      <c r="Q8" s="25"/>
      <c r="R8" s="25"/>
      <c r="S8" s="25"/>
      <c r="T8" s="12"/>
      <c r="W8" s="75"/>
      <c r="X8" s="75"/>
    </row>
    <row r="9" spans="1:24" x14ac:dyDescent="0.25">
      <c r="A9" s="72" t="s">
        <v>8</v>
      </c>
      <c r="B9" s="29">
        <v>51</v>
      </c>
      <c r="C9" s="29">
        <v>456</v>
      </c>
      <c r="D9" s="29">
        <v>9</v>
      </c>
      <c r="E9" s="29">
        <v>56</v>
      </c>
      <c r="F9" s="30">
        <f>B9+D9</f>
        <v>60</v>
      </c>
      <c r="G9" s="30">
        <f>C9+E9</f>
        <v>512</v>
      </c>
      <c r="H9" s="21">
        <f>I9+J9</f>
        <v>27510</v>
      </c>
      <c r="I9" s="21">
        <v>11067</v>
      </c>
      <c r="J9" s="21">
        <v>16443</v>
      </c>
      <c r="K9" s="77">
        <f>C9/J9*1000</f>
        <v>27.732165663200146</v>
      </c>
      <c r="L9" s="77">
        <f>E9/I9*1000</f>
        <v>5.0600885515496525</v>
      </c>
      <c r="M9" s="75"/>
      <c r="N9" s="29">
        <v>71</v>
      </c>
      <c r="O9" s="29">
        <v>814</v>
      </c>
      <c r="P9" s="29">
        <v>10</v>
      </c>
      <c r="Q9" s="29">
        <v>80</v>
      </c>
      <c r="R9" s="30">
        <f>N9+P9</f>
        <v>81</v>
      </c>
      <c r="S9" s="30">
        <f>O9+Q9</f>
        <v>894</v>
      </c>
      <c r="T9" s="15">
        <v>42068</v>
      </c>
      <c r="U9" s="15">
        <v>16486</v>
      </c>
      <c r="V9" s="15">
        <v>25582</v>
      </c>
      <c r="W9" s="77">
        <f>O9/V9*1000</f>
        <v>31.819247908685796</v>
      </c>
      <c r="X9" s="77">
        <f>Q9/U9*1000</f>
        <v>4.8526022079340043</v>
      </c>
    </row>
    <row r="10" spans="1:24" x14ac:dyDescent="0.25">
      <c r="A10" s="72" t="s">
        <v>9</v>
      </c>
      <c r="B10" s="29">
        <v>339</v>
      </c>
      <c r="C10" s="29">
        <v>3588</v>
      </c>
      <c r="D10" s="29">
        <v>105</v>
      </c>
      <c r="E10" s="29">
        <v>1072</v>
      </c>
      <c r="F10" s="30">
        <f t="shared" ref="F10:F28" si="0">B10+D10</f>
        <v>444</v>
      </c>
      <c r="G10" s="30">
        <f t="shared" ref="G10:G28" si="1">C10+E10</f>
        <v>4660</v>
      </c>
      <c r="H10" s="21">
        <f t="shared" ref="H10:H28" si="2">I10+J10</f>
        <v>1065065</v>
      </c>
      <c r="I10" s="21">
        <v>484019</v>
      </c>
      <c r="J10" s="21">
        <v>581046</v>
      </c>
      <c r="K10" s="77">
        <f t="shared" ref="K10:K28" si="3">C10/J10*1000</f>
        <v>6.1750704763478277</v>
      </c>
      <c r="L10" s="77">
        <f t="shared" ref="L10:L28" si="4">E10/I10*1000</f>
        <v>2.2147890888580819</v>
      </c>
      <c r="M10" s="75"/>
      <c r="N10" s="29">
        <v>658</v>
      </c>
      <c r="O10" s="29">
        <v>9305</v>
      </c>
      <c r="P10" s="29">
        <v>156</v>
      </c>
      <c r="Q10" s="29">
        <v>1677</v>
      </c>
      <c r="R10" s="30">
        <f t="shared" ref="R10:R28" si="5">N10+P10</f>
        <v>814</v>
      </c>
      <c r="S10" s="30">
        <f t="shared" ref="S10:S28" si="6">O10+Q10</f>
        <v>10982</v>
      </c>
      <c r="T10" s="15">
        <v>1252395</v>
      </c>
      <c r="U10" s="15">
        <v>575671</v>
      </c>
      <c r="V10" s="15">
        <v>676724</v>
      </c>
      <c r="W10" s="77">
        <f t="shared" ref="W10:W31" si="7">O10/V10*100</f>
        <v>1.3750066496828841</v>
      </c>
      <c r="X10" s="77">
        <f t="shared" ref="X10:X31" si="8">Q10/U10*100</f>
        <v>0.29131222521197003</v>
      </c>
    </row>
    <row r="11" spans="1:24" x14ac:dyDescent="0.25">
      <c r="A11" s="72" t="s">
        <v>10</v>
      </c>
      <c r="B11" s="29">
        <v>663</v>
      </c>
      <c r="C11" s="29">
        <v>7960</v>
      </c>
      <c r="D11" s="29">
        <v>192</v>
      </c>
      <c r="E11" s="29">
        <v>2010</v>
      </c>
      <c r="F11" s="30">
        <f t="shared" si="0"/>
        <v>855</v>
      </c>
      <c r="G11" s="30">
        <f t="shared" si="1"/>
        <v>9970</v>
      </c>
      <c r="H11" s="21">
        <f t="shared" si="2"/>
        <v>2201469</v>
      </c>
      <c r="I11" s="21">
        <v>1014987</v>
      </c>
      <c r="J11" s="21">
        <v>1186482</v>
      </c>
      <c r="K11" s="77">
        <f t="shared" si="3"/>
        <v>6.7089091954197366</v>
      </c>
      <c r="L11" s="77">
        <f t="shared" si="4"/>
        <v>1.9803209302188107</v>
      </c>
      <c r="M11" s="75"/>
      <c r="N11" s="29">
        <v>1117</v>
      </c>
      <c r="O11" s="29">
        <v>18421</v>
      </c>
      <c r="P11" s="29">
        <v>222</v>
      </c>
      <c r="Q11" s="29">
        <v>2963</v>
      </c>
      <c r="R11" s="30">
        <f t="shared" si="5"/>
        <v>1339</v>
      </c>
      <c r="S11" s="30">
        <f t="shared" si="6"/>
        <v>21384</v>
      </c>
      <c r="T11" s="15">
        <v>2531590</v>
      </c>
      <c r="U11" s="15">
        <v>1175296</v>
      </c>
      <c r="V11" s="15">
        <v>1356294</v>
      </c>
      <c r="W11" s="77">
        <f t="shared" si="7"/>
        <v>1.3581863519266471</v>
      </c>
      <c r="X11" s="77">
        <f t="shared" si="8"/>
        <v>0.25210670333260732</v>
      </c>
    </row>
    <row r="12" spans="1:24" ht="60" x14ac:dyDescent="0.25">
      <c r="A12" s="73" t="s">
        <v>11</v>
      </c>
      <c r="B12" s="29">
        <v>346</v>
      </c>
      <c r="C12" s="29">
        <v>3331</v>
      </c>
      <c r="D12" s="29">
        <v>79</v>
      </c>
      <c r="E12" s="29">
        <v>642</v>
      </c>
      <c r="F12" s="30">
        <f t="shared" si="0"/>
        <v>425</v>
      </c>
      <c r="G12" s="30">
        <f t="shared" si="1"/>
        <v>3973</v>
      </c>
      <c r="H12" s="21">
        <f t="shared" si="2"/>
        <v>862581</v>
      </c>
      <c r="I12" s="21">
        <v>371280</v>
      </c>
      <c r="J12" s="21">
        <v>491301</v>
      </c>
      <c r="K12" s="77">
        <f t="shared" si="3"/>
        <v>6.7799577041365682</v>
      </c>
      <c r="L12" s="77">
        <f t="shared" si="4"/>
        <v>1.7291531997414349</v>
      </c>
      <c r="M12" s="75"/>
      <c r="N12" s="29">
        <v>713</v>
      </c>
      <c r="O12" s="29">
        <v>8533</v>
      </c>
      <c r="P12" s="29">
        <v>99</v>
      </c>
      <c r="Q12" s="29">
        <v>964</v>
      </c>
      <c r="R12" s="30">
        <f t="shared" si="5"/>
        <v>812</v>
      </c>
      <c r="S12" s="30">
        <f t="shared" si="6"/>
        <v>9497</v>
      </c>
      <c r="T12" s="15">
        <v>1074792</v>
      </c>
      <c r="U12" s="15">
        <v>460950</v>
      </c>
      <c r="V12" s="15">
        <v>613842</v>
      </c>
      <c r="W12" s="77">
        <f t="shared" si="7"/>
        <v>1.3900971259705266</v>
      </c>
      <c r="X12" s="77">
        <f t="shared" si="8"/>
        <v>0.20913331163900642</v>
      </c>
    </row>
    <row r="13" spans="1:24" x14ac:dyDescent="0.25">
      <c r="A13" s="72" t="s">
        <v>12</v>
      </c>
      <c r="B13" s="29">
        <v>250</v>
      </c>
      <c r="C13" s="29">
        <v>3106</v>
      </c>
      <c r="D13" s="29">
        <v>48</v>
      </c>
      <c r="E13" s="29">
        <v>483</v>
      </c>
      <c r="F13" s="30">
        <f t="shared" si="0"/>
        <v>298</v>
      </c>
      <c r="G13" s="30">
        <f t="shared" si="1"/>
        <v>3589</v>
      </c>
      <c r="H13" s="21">
        <f t="shared" si="2"/>
        <v>302733</v>
      </c>
      <c r="I13" s="21">
        <v>132591</v>
      </c>
      <c r="J13" s="21">
        <v>170142</v>
      </c>
      <c r="K13" s="77">
        <f t="shared" si="3"/>
        <v>18.255339657462589</v>
      </c>
      <c r="L13" s="77">
        <f t="shared" si="4"/>
        <v>3.6427811842432747</v>
      </c>
      <c r="M13" s="75"/>
      <c r="N13" s="29">
        <v>409</v>
      </c>
      <c r="O13" s="29">
        <v>6264</v>
      </c>
      <c r="P13" s="29">
        <v>62</v>
      </c>
      <c r="Q13" s="29">
        <v>750</v>
      </c>
      <c r="R13" s="30">
        <f t="shared" si="5"/>
        <v>471</v>
      </c>
      <c r="S13" s="30">
        <f t="shared" si="6"/>
        <v>7014</v>
      </c>
      <c r="T13" s="15">
        <v>374977</v>
      </c>
      <c r="U13" s="15">
        <v>164251</v>
      </c>
      <c r="V13" s="15">
        <v>210726</v>
      </c>
      <c r="W13" s="77">
        <f t="shared" si="7"/>
        <v>2.9725805073887419</v>
      </c>
      <c r="X13" s="77">
        <f t="shared" si="8"/>
        <v>0.45661822454657808</v>
      </c>
    </row>
    <row r="14" spans="1:24" x14ac:dyDescent="0.25">
      <c r="A14" s="72" t="s">
        <v>13</v>
      </c>
      <c r="B14" s="29">
        <v>50</v>
      </c>
      <c r="C14" s="29">
        <v>484</v>
      </c>
      <c r="D14" s="29">
        <v>17</v>
      </c>
      <c r="E14" s="29">
        <v>224</v>
      </c>
      <c r="F14" s="30">
        <f t="shared" si="0"/>
        <v>67</v>
      </c>
      <c r="G14" s="30">
        <f t="shared" si="1"/>
        <v>708</v>
      </c>
      <c r="H14" s="21">
        <f t="shared" si="2"/>
        <v>166506</v>
      </c>
      <c r="I14" s="21">
        <v>70417</v>
      </c>
      <c r="J14" s="21">
        <v>96089</v>
      </c>
      <c r="K14" s="77">
        <f t="shared" si="3"/>
        <v>5.036996950743581</v>
      </c>
      <c r="L14" s="77">
        <f t="shared" si="4"/>
        <v>3.1810500305324001</v>
      </c>
      <c r="M14" s="75"/>
      <c r="N14" s="29">
        <v>105</v>
      </c>
      <c r="O14" s="29">
        <v>1225</v>
      </c>
      <c r="P14" s="29">
        <v>23</v>
      </c>
      <c r="Q14" s="29">
        <v>252</v>
      </c>
      <c r="R14" s="30">
        <f t="shared" si="5"/>
        <v>128</v>
      </c>
      <c r="S14" s="30">
        <f t="shared" si="6"/>
        <v>1477</v>
      </c>
      <c r="T14" s="15">
        <v>221042</v>
      </c>
      <c r="U14" s="15">
        <v>93039</v>
      </c>
      <c r="V14" s="15">
        <v>128003</v>
      </c>
      <c r="W14" s="77">
        <f t="shared" si="7"/>
        <v>0.95700882010577881</v>
      </c>
      <c r="X14" s="77">
        <f t="shared" si="8"/>
        <v>0.27085415793376971</v>
      </c>
    </row>
    <row r="15" spans="1:24" x14ac:dyDescent="0.25">
      <c r="A15" s="72" t="s">
        <v>14</v>
      </c>
      <c r="B15" s="29">
        <v>931</v>
      </c>
      <c r="C15" s="29">
        <v>10645</v>
      </c>
      <c r="D15" s="29">
        <v>320</v>
      </c>
      <c r="E15" s="29">
        <v>4023</v>
      </c>
      <c r="F15" s="30">
        <f t="shared" si="0"/>
        <v>1251</v>
      </c>
      <c r="G15" s="30">
        <f t="shared" si="1"/>
        <v>14668</v>
      </c>
      <c r="H15" s="21">
        <f t="shared" si="2"/>
        <v>2368643</v>
      </c>
      <c r="I15" s="21">
        <v>1060078</v>
      </c>
      <c r="J15" s="21">
        <v>1308565</v>
      </c>
      <c r="K15" s="77">
        <f t="shared" si="3"/>
        <v>8.13486529136879</v>
      </c>
      <c r="L15" s="77">
        <f t="shared" si="4"/>
        <v>3.7950037638739791</v>
      </c>
      <c r="M15" s="75"/>
      <c r="N15" s="29">
        <v>1591</v>
      </c>
      <c r="O15" s="29">
        <v>21545</v>
      </c>
      <c r="P15" s="29">
        <v>371</v>
      </c>
      <c r="Q15" s="29">
        <v>5536</v>
      </c>
      <c r="R15" s="30">
        <f t="shared" si="5"/>
        <v>1962</v>
      </c>
      <c r="S15" s="30">
        <f t="shared" si="6"/>
        <v>27081</v>
      </c>
      <c r="T15" s="15">
        <v>2839792</v>
      </c>
      <c r="U15" s="15">
        <v>1282569</v>
      </c>
      <c r="V15" s="15">
        <v>1557223</v>
      </c>
      <c r="W15" s="77">
        <f t="shared" si="7"/>
        <v>1.3835526446758106</v>
      </c>
      <c r="X15" s="77">
        <f t="shared" si="8"/>
        <v>0.43163369768020277</v>
      </c>
    </row>
    <row r="16" spans="1:24" x14ac:dyDescent="0.25">
      <c r="A16" s="72" t="s">
        <v>15</v>
      </c>
      <c r="B16" s="29">
        <v>656</v>
      </c>
      <c r="C16" s="29">
        <v>6963</v>
      </c>
      <c r="D16" s="29">
        <v>125</v>
      </c>
      <c r="E16" s="29">
        <v>1197</v>
      </c>
      <c r="F16" s="30">
        <f t="shared" si="0"/>
        <v>781</v>
      </c>
      <c r="G16" s="30">
        <f t="shared" si="1"/>
        <v>8160</v>
      </c>
      <c r="H16" s="21">
        <f t="shared" si="2"/>
        <v>1404944</v>
      </c>
      <c r="I16" s="21">
        <v>639782</v>
      </c>
      <c r="J16" s="21">
        <v>765162</v>
      </c>
      <c r="K16" s="77">
        <f t="shared" si="3"/>
        <v>9.1000337183498399</v>
      </c>
      <c r="L16" s="77">
        <f t="shared" si="4"/>
        <v>1.8709497922729932</v>
      </c>
      <c r="M16" s="75"/>
      <c r="N16" s="29">
        <v>1062</v>
      </c>
      <c r="O16" s="29">
        <v>14145</v>
      </c>
      <c r="P16" s="29">
        <v>122</v>
      </c>
      <c r="Q16" s="29">
        <v>1635</v>
      </c>
      <c r="R16" s="30">
        <f t="shared" si="5"/>
        <v>1184</v>
      </c>
      <c r="S16" s="30">
        <f t="shared" si="6"/>
        <v>15780</v>
      </c>
      <c r="T16" s="15">
        <v>1701861</v>
      </c>
      <c r="U16" s="15">
        <v>781406</v>
      </c>
      <c r="V16" s="15">
        <v>920455</v>
      </c>
      <c r="W16" s="77">
        <f t="shared" si="7"/>
        <v>1.5367399818567991</v>
      </c>
      <c r="X16" s="77">
        <f t="shared" si="8"/>
        <v>0.20923821931236769</v>
      </c>
    </row>
    <row r="17" spans="1:24" x14ac:dyDescent="0.25">
      <c r="A17" s="72" t="s">
        <v>16</v>
      </c>
      <c r="B17" s="29">
        <v>290</v>
      </c>
      <c r="C17" s="29">
        <v>3086</v>
      </c>
      <c r="D17" s="29">
        <v>55</v>
      </c>
      <c r="E17" s="29">
        <v>553</v>
      </c>
      <c r="F17" s="30">
        <f t="shared" si="0"/>
        <v>345</v>
      </c>
      <c r="G17" s="30">
        <f t="shared" si="1"/>
        <v>3639</v>
      </c>
      <c r="H17" s="21">
        <f t="shared" si="2"/>
        <v>749527</v>
      </c>
      <c r="I17" s="21">
        <v>346255</v>
      </c>
      <c r="J17" s="21">
        <v>403272</v>
      </c>
      <c r="K17" s="77">
        <f t="shared" si="3"/>
        <v>7.6524033406732928</v>
      </c>
      <c r="L17" s="77">
        <f t="shared" si="4"/>
        <v>1.5970888507025169</v>
      </c>
      <c r="M17" s="75"/>
      <c r="N17" s="29">
        <v>576</v>
      </c>
      <c r="O17" s="29">
        <v>8091</v>
      </c>
      <c r="P17" s="29">
        <v>81</v>
      </c>
      <c r="Q17" s="29">
        <v>916</v>
      </c>
      <c r="R17" s="30">
        <f t="shared" si="5"/>
        <v>657</v>
      </c>
      <c r="S17" s="30">
        <f t="shared" si="6"/>
        <v>9007</v>
      </c>
      <c r="T17" s="15">
        <v>895185</v>
      </c>
      <c r="U17" s="15">
        <v>417093</v>
      </c>
      <c r="V17" s="15">
        <v>478092</v>
      </c>
      <c r="W17" s="77">
        <f t="shared" si="7"/>
        <v>1.6923520995958938</v>
      </c>
      <c r="X17" s="77">
        <f t="shared" si="8"/>
        <v>0.21961528963564481</v>
      </c>
    </row>
    <row r="18" spans="1:24" x14ac:dyDescent="0.25">
      <c r="A18" s="72" t="s">
        <v>17</v>
      </c>
      <c r="B18" s="29">
        <v>74</v>
      </c>
      <c r="C18" s="29">
        <v>831</v>
      </c>
      <c r="D18" s="29">
        <v>15</v>
      </c>
      <c r="E18" s="29">
        <v>114</v>
      </c>
      <c r="F18" s="30">
        <f t="shared" si="0"/>
        <v>89</v>
      </c>
      <c r="G18" s="30">
        <f t="shared" si="1"/>
        <v>945</v>
      </c>
      <c r="H18" s="21">
        <f t="shared" si="2"/>
        <v>144576</v>
      </c>
      <c r="I18" s="21">
        <v>65308</v>
      </c>
      <c r="J18" s="21">
        <v>79268</v>
      </c>
      <c r="K18" s="77">
        <f t="shared" si="3"/>
        <v>10.483423323409195</v>
      </c>
      <c r="L18" s="77">
        <f t="shared" si="4"/>
        <v>1.7455748147240768</v>
      </c>
      <c r="M18" s="75"/>
      <c r="N18" s="29">
        <v>144</v>
      </c>
      <c r="O18" s="29">
        <v>1987</v>
      </c>
      <c r="P18" s="29">
        <v>24</v>
      </c>
      <c r="Q18" s="29">
        <v>303</v>
      </c>
      <c r="R18" s="30">
        <f t="shared" si="5"/>
        <v>168</v>
      </c>
      <c r="S18" s="30">
        <f t="shared" si="6"/>
        <v>2290</v>
      </c>
      <c r="T18" s="15">
        <v>179541</v>
      </c>
      <c r="U18" s="15">
        <v>81640</v>
      </c>
      <c r="V18" s="15">
        <v>97901</v>
      </c>
      <c r="W18" s="77">
        <f t="shared" si="7"/>
        <v>2.0296013319577941</v>
      </c>
      <c r="X18" s="77">
        <f t="shared" si="8"/>
        <v>0.37114159725624696</v>
      </c>
    </row>
    <row r="19" spans="1:24" x14ac:dyDescent="0.25">
      <c r="A19" s="72" t="s">
        <v>18</v>
      </c>
      <c r="B19" s="29">
        <v>553</v>
      </c>
      <c r="C19" s="29">
        <v>4929</v>
      </c>
      <c r="D19" s="29">
        <v>70</v>
      </c>
      <c r="E19" s="29">
        <v>643</v>
      </c>
      <c r="F19" s="30">
        <f t="shared" si="0"/>
        <v>623</v>
      </c>
      <c r="G19" s="30">
        <f t="shared" si="1"/>
        <v>5572</v>
      </c>
      <c r="H19" s="21">
        <f t="shared" si="2"/>
        <v>637649</v>
      </c>
      <c r="I19" s="21">
        <v>277516</v>
      </c>
      <c r="J19" s="21">
        <v>360133</v>
      </c>
      <c r="K19" s="77">
        <f t="shared" si="3"/>
        <v>13.686610224555928</v>
      </c>
      <c r="L19" s="77">
        <f t="shared" si="4"/>
        <v>2.3169835252742184</v>
      </c>
      <c r="M19" s="75"/>
      <c r="N19" s="29">
        <v>904</v>
      </c>
      <c r="O19" s="29">
        <v>9117</v>
      </c>
      <c r="P19" s="29">
        <v>83</v>
      </c>
      <c r="Q19" s="29">
        <v>749</v>
      </c>
      <c r="R19" s="30">
        <f t="shared" si="5"/>
        <v>987</v>
      </c>
      <c r="S19" s="30">
        <f t="shared" si="6"/>
        <v>9866</v>
      </c>
      <c r="T19" s="15">
        <v>823060</v>
      </c>
      <c r="U19" s="15">
        <v>355856</v>
      </c>
      <c r="V19" s="15">
        <v>467204</v>
      </c>
      <c r="W19" s="77">
        <f t="shared" si="7"/>
        <v>1.9513959640756502</v>
      </c>
      <c r="X19" s="77">
        <f t="shared" si="8"/>
        <v>0.21047839575558652</v>
      </c>
    </row>
    <row r="20" spans="1:24" x14ac:dyDescent="0.25">
      <c r="A20" s="72" t="s">
        <v>19</v>
      </c>
      <c r="B20" s="33">
        <v>456</v>
      </c>
      <c r="C20" s="33">
        <v>4950</v>
      </c>
      <c r="D20" s="33">
        <v>117</v>
      </c>
      <c r="E20" s="33">
        <v>1209</v>
      </c>
      <c r="F20" s="30">
        <f t="shared" si="0"/>
        <v>573</v>
      </c>
      <c r="G20" s="30">
        <f t="shared" si="1"/>
        <v>6159</v>
      </c>
      <c r="H20" s="21">
        <f t="shared" si="2"/>
        <v>1839274</v>
      </c>
      <c r="I20" s="21">
        <v>796605</v>
      </c>
      <c r="J20" s="21">
        <v>1042669</v>
      </c>
      <c r="K20" s="77">
        <f t="shared" si="3"/>
        <v>4.747431831194751</v>
      </c>
      <c r="L20" s="77">
        <f t="shared" si="4"/>
        <v>1.5176906999077335</v>
      </c>
      <c r="M20" s="75"/>
      <c r="N20" s="33">
        <v>742</v>
      </c>
      <c r="O20" s="33">
        <v>8410</v>
      </c>
      <c r="P20" s="33">
        <v>128</v>
      </c>
      <c r="Q20" s="33">
        <v>1501</v>
      </c>
      <c r="R20" s="30">
        <f t="shared" si="5"/>
        <v>870</v>
      </c>
      <c r="S20" s="30">
        <f t="shared" si="6"/>
        <v>9911</v>
      </c>
      <c r="T20" s="15">
        <v>2257646</v>
      </c>
      <c r="U20" s="15">
        <v>984916</v>
      </c>
      <c r="V20" s="15">
        <v>1272730</v>
      </c>
      <c r="W20" s="77">
        <f t="shared" si="7"/>
        <v>0.6607842983193607</v>
      </c>
      <c r="X20" s="77">
        <f t="shared" si="8"/>
        <v>0.15239878324649006</v>
      </c>
    </row>
    <row r="21" spans="1:24" x14ac:dyDescent="0.25">
      <c r="A21" s="72" t="s">
        <v>20</v>
      </c>
      <c r="B21" s="29">
        <v>112</v>
      </c>
      <c r="C21" s="29">
        <v>1214</v>
      </c>
      <c r="D21" s="29">
        <v>29</v>
      </c>
      <c r="E21" s="29">
        <v>324</v>
      </c>
      <c r="F21" s="30">
        <f t="shared" si="0"/>
        <v>141</v>
      </c>
      <c r="G21" s="30">
        <f t="shared" si="1"/>
        <v>1538</v>
      </c>
      <c r="H21" s="21">
        <f t="shared" si="2"/>
        <v>381492</v>
      </c>
      <c r="I21" s="21">
        <v>168140</v>
      </c>
      <c r="J21" s="21">
        <v>213352</v>
      </c>
      <c r="K21" s="77">
        <f t="shared" si="3"/>
        <v>5.6901271138775353</v>
      </c>
      <c r="L21" s="77">
        <f t="shared" si="4"/>
        <v>1.926965623884858</v>
      </c>
      <c r="M21" s="75"/>
      <c r="N21" s="29">
        <v>138</v>
      </c>
      <c r="O21" s="29">
        <v>2145</v>
      </c>
      <c r="P21" s="29">
        <v>26</v>
      </c>
      <c r="Q21" s="29">
        <v>343</v>
      </c>
      <c r="R21" s="30">
        <f t="shared" si="5"/>
        <v>164</v>
      </c>
      <c r="S21" s="30">
        <f t="shared" si="6"/>
        <v>2488</v>
      </c>
      <c r="T21" s="15">
        <v>443285</v>
      </c>
      <c r="U21" s="15">
        <v>197333</v>
      </c>
      <c r="V21" s="15">
        <v>245952</v>
      </c>
      <c r="W21" s="77">
        <f t="shared" si="7"/>
        <v>0.8721213895394222</v>
      </c>
      <c r="X21" s="77">
        <f t="shared" si="8"/>
        <v>0.17381786117881956</v>
      </c>
    </row>
    <row r="22" spans="1:24" x14ac:dyDescent="0.25">
      <c r="A22" s="72" t="s">
        <v>21</v>
      </c>
      <c r="B22" s="29">
        <v>154</v>
      </c>
      <c r="C22" s="29">
        <v>1967</v>
      </c>
      <c r="D22" s="29">
        <v>31</v>
      </c>
      <c r="E22" s="29">
        <v>253</v>
      </c>
      <c r="F22" s="30">
        <f t="shared" si="0"/>
        <v>185</v>
      </c>
      <c r="G22" s="30">
        <f t="shared" si="1"/>
        <v>2220</v>
      </c>
      <c r="H22" s="21">
        <f t="shared" si="2"/>
        <v>470146</v>
      </c>
      <c r="I22" s="21">
        <v>214062</v>
      </c>
      <c r="J22" s="21">
        <v>256084</v>
      </c>
      <c r="K22" s="77">
        <f t="shared" si="3"/>
        <v>7.6810733977913497</v>
      </c>
      <c r="L22" s="77">
        <f t="shared" si="4"/>
        <v>1.1819005708626473</v>
      </c>
      <c r="M22" s="75"/>
      <c r="N22" s="29">
        <v>375</v>
      </c>
      <c r="O22" s="29">
        <v>5393</v>
      </c>
      <c r="P22" s="29">
        <v>50</v>
      </c>
      <c r="Q22" s="29">
        <v>680</v>
      </c>
      <c r="R22" s="30">
        <f t="shared" si="5"/>
        <v>425</v>
      </c>
      <c r="S22" s="30">
        <f t="shared" si="6"/>
        <v>6073</v>
      </c>
      <c r="T22" s="15">
        <v>568148</v>
      </c>
      <c r="U22" s="15">
        <v>261719</v>
      </c>
      <c r="V22" s="15">
        <v>306429</v>
      </c>
      <c r="W22" s="77">
        <f t="shared" si="7"/>
        <v>1.759950918483564</v>
      </c>
      <c r="X22" s="77">
        <f t="shared" si="8"/>
        <v>0.25982064733550109</v>
      </c>
    </row>
    <row r="23" spans="1:24" x14ac:dyDescent="0.25">
      <c r="A23" s="72" t="s">
        <v>22</v>
      </c>
      <c r="B23" s="29">
        <v>160</v>
      </c>
      <c r="C23" s="29">
        <v>1660</v>
      </c>
      <c r="D23" s="29">
        <v>27</v>
      </c>
      <c r="E23" s="29">
        <v>317</v>
      </c>
      <c r="F23" s="30">
        <f t="shared" si="0"/>
        <v>187</v>
      </c>
      <c r="G23" s="30">
        <f t="shared" si="1"/>
        <v>1977</v>
      </c>
      <c r="H23" s="21">
        <f t="shared" si="2"/>
        <v>162445</v>
      </c>
      <c r="I23" s="21">
        <v>76348</v>
      </c>
      <c r="J23" s="21">
        <v>86097</v>
      </c>
      <c r="K23" s="77">
        <f t="shared" si="3"/>
        <v>19.280578881958721</v>
      </c>
      <c r="L23" s="77">
        <f t="shared" si="4"/>
        <v>4.1520406559438356</v>
      </c>
      <c r="M23" s="75"/>
      <c r="N23" s="29">
        <v>221</v>
      </c>
      <c r="O23" s="29">
        <v>2692</v>
      </c>
      <c r="P23" s="29">
        <v>24</v>
      </c>
      <c r="Q23" s="29">
        <v>310</v>
      </c>
      <c r="R23" s="30">
        <f t="shared" si="5"/>
        <v>245</v>
      </c>
      <c r="S23" s="30">
        <f t="shared" si="6"/>
        <v>3002</v>
      </c>
      <c r="T23" s="15">
        <v>177347</v>
      </c>
      <c r="U23" s="15">
        <v>83353</v>
      </c>
      <c r="V23" s="15">
        <v>93994</v>
      </c>
      <c r="W23" s="77">
        <f t="shared" si="7"/>
        <v>2.864012596548716</v>
      </c>
      <c r="X23" s="77">
        <f t="shared" si="8"/>
        <v>0.37191222871402346</v>
      </c>
    </row>
    <row r="24" spans="1:24" x14ac:dyDescent="0.25">
      <c r="A24" s="72" t="s">
        <v>24</v>
      </c>
      <c r="B24" s="29">
        <v>1121</v>
      </c>
      <c r="C24" s="29">
        <v>16161</v>
      </c>
      <c r="D24" s="29">
        <v>304</v>
      </c>
      <c r="E24" s="29">
        <v>3529</v>
      </c>
      <c r="F24" s="30">
        <f t="shared" si="0"/>
        <v>1425</v>
      </c>
      <c r="G24" s="30">
        <f t="shared" si="1"/>
        <v>19690</v>
      </c>
      <c r="H24" s="21">
        <f t="shared" si="2"/>
        <v>2335969</v>
      </c>
      <c r="I24" s="21">
        <v>1040359</v>
      </c>
      <c r="J24" s="21">
        <v>1295610</v>
      </c>
      <c r="K24" s="77">
        <f t="shared" si="3"/>
        <v>12.473661055410192</v>
      </c>
      <c r="L24" s="77">
        <f t="shared" si="4"/>
        <v>3.3920983045275714</v>
      </c>
      <c r="M24" s="75"/>
      <c r="N24" s="29">
        <v>1936</v>
      </c>
      <c r="O24" s="29">
        <v>35684</v>
      </c>
      <c r="P24" s="29">
        <v>366</v>
      </c>
      <c r="Q24" s="29">
        <v>4997</v>
      </c>
      <c r="R24" s="30">
        <f t="shared" si="5"/>
        <v>2302</v>
      </c>
      <c r="S24" s="30">
        <f t="shared" si="6"/>
        <v>40681</v>
      </c>
      <c r="T24" s="15">
        <v>2769637</v>
      </c>
      <c r="U24" s="15">
        <v>1241054</v>
      </c>
      <c r="V24" s="15">
        <v>1528583</v>
      </c>
      <c r="W24" s="77">
        <f t="shared" si="7"/>
        <v>2.3344496177178473</v>
      </c>
      <c r="X24" s="77">
        <f t="shared" si="8"/>
        <v>0.40264162558599387</v>
      </c>
    </row>
    <row r="25" spans="1:24" x14ac:dyDescent="0.25">
      <c r="A25" s="72" t="s">
        <v>25</v>
      </c>
      <c r="B25" s="29">
        <v>684</v>
      </c>
      <c r="C25" s="29">
        <v>7533</v>
      </c>
      <c r="D25" s="29">
        <v>208</v>
      </c>
      <c r="E25" s="29">
        <v>2299</v>
      </c>
      <c r="F25" s="30">
        <f t="shared" si="0"/>
        <v>892</v>
      </c>
      <c r="G25" s="30">
        <f t="shared" si="1"/>
        <v>9832</v>
      </c>
      <c r="H25" s="21">
        <f t="shared" si="2"/>
        <v>628708</v>
      </c>
      <c r="I25" s="21">
        <v>279258</v>
      </c>
      <c r="J25" s="21">
        <v>349450</v>
      </c>
      <c r="K25" s="77">
        <f t="shared" si="3"/>
        <v>21.556732007440264</v>
      </c>
      <c r="L25" s="77">
        <f t="shared" si="4"/>
        <v>8.2325304915168047</v>
      </c>
      <c r="M25" s="75"/>
      <c r="N25" s="29">
        <v>1010</v>
      </c>
      <c r="O25" s="29">
        <v>13873</v>
      </c>
      <c r="P25" s="29">
        <v>240</v>
      </c>
      <c r="Q25" s="29">
        <v>2844</v>
      </c>
      <c r="R25" s="30">
        <f t="shared" si="5"/>
        <v>1250</v>
      </c>
      <c r="S25" s="30">
        <f t="shared" si="6"/>
        <v>16717</v>
      </c>
      <c r="T25" s="15">
        <v>763725</v>
      </c>
      <c r="U25" s="15">
        <v>332499</v>
      </c>
      <c r="V25" s="15">
        <v>431226</v>
      </c>
      <c r="W25" s="77">
        <f t="shared" si="7"/>
        <v>3.217106575206504</v>
      </c>
      <c r="X25" s="77">
        <f t="shared" si="8"/>
        <v>0.8553409183185513</v>
      </c>
    </row>
    <row r="26" spans="1:24" x14ac:dyDescent="0.25">
      <c r="A26" s="72" t="s">
        <v>26</v>
      </c>
      <c r="B26" s="29">
        <v>27</v>
      </c>
      <c r="C26" s="29">
        <v>362</v>
      </c>
      <c r="D26" s="29">
        <v>7</v>
      </c>
      <c r="E26" s="29">
        <v>135</v>
      </c>
      <c r="F26" s="30">
        <f t="shared" si="0"/>
        <v>34</v>
      </c>
      <c r="G26" s="30">
        <f t="shared" si="1"/>
        <v>497</v>
      </c>
      <c r="H26" s="21">
        <f t="shared" si="2"/>
        <v>46978</v>
      </c>
      <c r="I26" s="21">
        <v>21155</v>
      </c>
      <c r="J26" s="21">
        <v>25823</v>
      </c>
      <c r="K26" s="77">
        <f t="shared" si="3"/>
        <v>14.018510630058476</v>
      </c>
      <c r="L26" s="77">
        <f t="shared" si="4"/>
        <v>6.3814701016308204</v>
      </c>
      <c r="M26" s="75"/>
      <c r="N26" s="29">
        <v>30</v>
      </c>
      <c r="O26" s="29">
        <v>522</v>
      </c>
      <c r="P26" s="29">
        <v>11</v>
      </c>
      <c r="Q26" s="29">
        <v>168</v>
      </c>
      <c r="R26" s="30">
        <f t="shared" si="5"/>
        <v>41</v>
      </c>
      <c r="S26" s="30">
        <f t="shared" si="6"/>
        <v>690</v>
      </c>
      <c r="T26" s="15">
        <v>56780</v>
      </c>
      <c r="U26" s="15">
        <v>25778</v>
      </c>
      <c r="V26" s="15">
        <v>31002</v>
      </c>
      <c r="W26" s="77">
        <f t="shared" si="7"/>
        <v>1.683762337913683</v>
      </c>
      <c r="X26" s="77">
        <f t="shared" si="8"/>
        <v>0.65171851966793382</v>
      </c>
    </row>
    <row r="27" spans="1:24" x14ac:dyDescent="0.25">
      <c r="A27" s="72" t="s">
        <v>27</v>
      </c>
      <c r="B27" s="29">
        <v>1214</v>
      </c>
      <c r="C27" s="29">
        <v>13159</v>
      </c>
      <c r="D27" s="29">
        <v>281</v>
      </c>
      <c r="E27" s="29">
        <v>3543</v>
      </c>
      <c r="F27" s="30">
        <f t="shared" si="0"/>
        <v>1495</v>
      </c>
      <c r="G27" s="30">
        <f t="shared" si="1"/>
        <v>16702</v>
      </c>
      <c r="H27" s="21">
        <f t="shared" si="2"/>
        <v>2056520</v>
      </c>
      <c r="I27" s="21">
        <v>924359</v>
      </c>
      <c r="J27" s="21">
        <v>1132161</v>
      </c>
      <c r="K27" s="77">
        <f t="shared" si="3"/>
        <v>11.622905222843748</v>
      </c>
      <c r="L27" s="77">
        <f t="shared" si="4"/>
        <v>3.8329263846622359</v>
      </c>
      <c r="M27" s="75"/>
      <c r="N27" s="29">
        <v>1910</v>
      </c>
      <c r="O27" s="29">
        <v>23950</v>
      </c>
      <c r="P27" s="29">
        <v>384</v>
      </c>
      <c r="Q27" s="29">
        <v>5700</v>
      </c>
      <c r="R27" s="30">
        <f t="shared" si="5"/>
        <v>2294</v>
      </c>
      <c r="S27" s="30">
        <f t="shared" si="6"/>
        <v>29650</v>
      </c>
      <c r="T27" s="15">
        <v>2456233</v>
      </c>
      <c r="U27" s="15">
        <v>1113103</v>
      </c>
      <c r="V27" s="15">
        <v>1343130</v>
      </c>
      <c r="W27" s="77">
        <f t="shared" si="7"/>
        <v>1.783148317735439</v>
      </c>
      <c r="X27" s="77">
        <f t="shared" si="8"/>
        <v>0.5120819906154237</v>
      </c>
    </row>
    <row r="28" spans="1:24" x14ac:dyDescent="0.25">
      <c r="A28" s="72" t="s">
        <v>28</v>
      </c>
      <c r="B28" s="29">
        <v>876</v>
      </c>
      <c r="C28" s="29">
        <v>11267</v>
      </c>
      <c r="D28" s="29">
        <v>238</v>
      </c>
      <c r="E28" s="29">
        <v>3243</v>
      </c>
      <c r="F28" s="30">
        <f t="shared" si="0"/>
        <v>1114</v>
      </c>
      <c r="G28" s="30">
        <f t="shared" si="1"/>
        <v>14510</v>
      </c>
      <c r="H28" s="21">
        <f t="shared" si="2"/>
        <v>1869199</v>
      </c>
      <c r="I28" s="21">
        <v>861457</v>
      </c>
      <c r="J28" s="21">
        <v>1007742</v>
      </c>
      <c r="K28" s="77">
        <f t="shared" si="3"/>
        <v>11.18044102557996</v>
      </c>
      <c r="L28" s="77">
        <f t="shared" si="4"/>
        <v>3.7645523804438294</v>
      </c>
      <c r="M28" s="75"/>
      <c r="N28" s="29">
        <v>1585</v>
      </c>
      <c r="O28" s="29">
        <v>23465</v>
      </c>
      <c r="P28" s="29">
        <v>326</v>
      </c>
      <c r="Q28" s="29">
        <v>5167</v>
      </c>
      <c r="R28" s="30">
        <f t="shared" si="5"/>
        <v>1911</v>
      </c>
      <c r="S28" s="30">
        <f t="shared" si="6"/>
        <v>28632</v>
      </c>
      <c r="T28" s="15">
        <v>2190544</v>
      </c>
      <c r="U28" s="15">
        <v>1018379</v>
      </c>
      <c r="V28" s="15">
        <v>1172165</v>
      </c>
      <c r="W28" s="77">
        <f t="shared" si="7"/>
        <v>2.0018512752044293</v>
      </c>
      <c r="X28" s="77">
        <f t="shared" si="8"/>
        <v>0.50737495568938473</v>
      </c>
    </row>
    <row r="29" spans="1:24" x14ac:dyDescent="0.25">
      <c r="A29" s="72"/>
      <c r="B29" s="34"/>
      <c r="C29" s="34"/>
      <c r="D29" s="34"/>
      <c r="E29" s="34"/>
      <c r="H29" s="21"/>
      <c r="I29" s="67"/>
      <c r="J29" s="67"/>
      <c r="K29" s="77"/>
      <c r="L29" s="77"/>
      <c r="M29" s="75"/>
      <c r="N29" s="34"/>
      <c r="O29" s="34"/>
      <c r="P29" s="34"/>
      <c r="Q29" s="34"/>
      <c r="R29" s="25"/>
      <c r="S29" s="25"/>
      <c r="T29" s="15"/>
      <c r="W29" s="77"/>
      <c r="X29" s="77"/>
    </row>
    <row r="30" spans="1:24" x14ac:dyDescent="0.25">
      <c r="A30" s="74"/>
      <c r="B30" s="34"/>
      <c r="C30" s="34"/>
      <c r="D30" s="35"/>
      <c r="E30" s="35"/>
      <c r="F30" s="35"/>
      <c r="G30" s="35"/>
      <c r="H30" s="21"/>
      <c r="I30" s="67"/>
      <c r="J30" s="67"/>
      <c r="K30" s="77"/>
      <c r="L30" s="77"/>
      <c r="M30" s="75"/>
      <c r="N30" s="34"/>
      <c r="O30" s="34"/>
      <c r="P30" s="35"/>
      <c r="Q30" s="35"/>
      <c r="R30" s="35"/>
      <c r="S30" s="35"/>
      <c r="T30" s="15"/>
      <c r="W30" s="77"/>
      <c r="X30" s="77"/>
    </row>
    <row r="31" spans="1:24" x14ac:dyDescent="0.25">
      <c r="A31" s="74" t="s">
        <v>3</v>
      </c>
      <c r="B31" s="34">
        <f t="shared" ref="B31:E31" si="9">SUM(B9:B28)</f>
        <v>9007</v>
      </c>
      <c r="C31" s="34">
        <f t="shared" si="9"/>
        <v>103652</v>
      </c>
      <c r="D31" s="34">
        <f t="shared" si="9"/>
        <v>2277</v>
      </c>
      <c r="E31" s="34">
        <f t="shared" si="9"/>
        <v>25869</v>
      </c>
      <c r="F31" s="34">
        <f t="shared" ref="F31:J31" si="10">SUM(F9:F28)</f>
        <v>11284</v>
      </c>
      <c r="G31" s="34">
        <f t="shared" si="10"/>
        <v>129521</v>
      </c>
      <c r="H31" s="70">
        <f t="shared" si="10"/>
        <v>19721934</v>
      </c>
      <c r="I31" s="70">
        <f t="shared" si="10"/>
        <v>8855043</v>
      </c>
      <c r="J31" s="70">
        <f t="shared" si="10"/>
        <v>10866891</v>
      </c>
      <c r="K31" s="77">
        <f t="shared" ref="K31" si="11">C31/J31*1000</f>
        <v>9.5383306964245804</v>
      </c>
      <c r="L31" s="77">
        <f t="shared" ref="L31" si="12">E31/I31*1000</f>
        <v>2.9213861525008973</v>
      </c>
      <c r="M31" s="75"/>
      <c r="N31" s="34">
        <f t="shared" ref="N31:V31" si="13">SUM(N9:N28)</f>
        <v>15297</v>
      </c>
      <c r="O31" s="34">
        <f t="shared" si="13"/>
        <v>215581</v>
      </c>
      <c r="P31" s="34">
        <f t="shared" si="13"/>
        <v>2808</v>
      </c>
      <c r="Q31" s="34">
        <f t="shared" si="13"/>
        <v>37535</v>
      </c>
      <c r="R31" s="34">
        <f t="shared" si="13"/>
        <v>18105</v>
      </c>
      <c r="S31" s="34">
        <f t="shared" si="13"/>
        <v>253116</v>
      </c>
      <c r="T31" s="34">
        <f t="shared" si="13"/>
        <v>23619648</v>
      </c>
      <c r="U31" s="34">
        <f t="shared" si="13"/>
        <v>10662391</v>
      </c>
      <c r="V31" s="34">
        <f t="shared" si="13"/>
        <v>12957257</v>
      </c>
      <c r="W31" s="77">
        <f t="shared" si="7"/>
        <v>1.6637857842906101</v>
      </c>
      <c r="X31" s="77">
        <f t="shared" si="8"/>
        <v>0.35203173472066446</v>
      </c>
    </row>
    <row r="32" spans="1:24" x14ac:dyDescent="0.25">
      <c r="A32" s="75"/>
    </row>
    <row r="34" spans="1:1" x14ac:dyDescent="0.25">
      <c r="A34" s="4" t="s">
        <v>71</v>
      </c>
    </row>
    <row r="36" spans="1:1" x14ac:dyDescent="0.25">
      <c r="A36" s="2" t="s">
        <v>37</v>
      </c>
    </row>
    <row r="37" spans="1:1" x14ac:dyDescent="0.25">
      <c r="A37" s="36" t="s">
        <v>59</v>
      </c>
    </row>
  </sheetData>
  <mergeCells count="21">
    <mergeCell ref="T3:V3"/>
    <mergeCell ref="T4:T6"/>
    <mergeCell ref="U4:V5"/>
    <mergeCell ref="W3:X3"/>
    <mergeCell ref="W4:W6"/>
    <mergeCell ref="X4:X6"/>
    <mergeCell ref="A3:A7"/>
    <mergeCell ref="B4:C5"/>
    <mergeCell ref="D4:E5"/>
    <mergeCell ref="N4:O5"/>
    <mergeCell ref="P4:Q5"/>
    <mergeCell ref="F4:G5"/>
    <mergeCell ref="B3:G3"/>
    <mergeCell ref="N3:S3"/>
    <mergeCell ref="R4:S5"/>
    <mergeCell ref="H3:J3"/>
    <mergeCell ref="K3:L3"/>
    <mergeCell ref="H4:H6"/>
    <mergeCell ref="I4:J5"/>
    <mergeCell ref="K4:K6"/>
    <mergeCell ref="L4:L6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899D5-9171-4175-9259-D1F0AE9A5478}">
  <sheetPr>
    <tabColor theme="9" tint="0.79998168889431442"/>
  </sheetPr>
  <dimension ref="A1:H67"/>
  <sheetViews>
    <sheetView topLeftCell="A14" workbookViewId="0">
      <selection activeCell="I5" sqref="I5"/>
    </sheetView>
  </sheetViews>
  <sheetFormatPr baseColWidth="10" defaultColWidth="11.125" defaultRowHeight="15" x14ac:dyDescent="0.25"/>
  <cols>
    <col min="1" max="1" width="18.375" style="11" bestFit="1" customWidth="1"/>
    <col min="2" max="4" width="10.625" style="11" customWidth="1"/>
    <col min="5" max="16384" width="11.125" style="4"/>
  </cols>
  <sheetData>
    <row r="1" spans="1:8" x14ac:dyDescent="0.25">
      <c r="A1" s="11" t="s">
        <v>64</v>
      </c>
    </row>
    <row r="3" spans="1:8" x14ac:dyDescent="0.25">
      <c r="A3" s="111" t="s">
        <v>0</v>
      </c>
      <c r="B3" s="114" t="s">
        <v>60</v>
      </c>
      <c r="C3" s="115"/>
      <c r="D3" s="116"/>
      <c r="F3" s="114" t="s">
        <v>61</v>
      </c>
      <c r="G3" s="115"/>
      <c r="H3" s="116"/>
    </row>
    <row r="4" spans="1:8" ht="30" x14ac:dyDescent="0.25">
      <c r="A4" s="112"/>
      <c r="B4" s="38" t="s">
        <v>38</v>
      </c>
      <c r="C4" s="38" t="s">
        <v>39</v>
      </c>
      <c r="D4" s="38" t="s">
        <v>41</v>
      </c>
      <c r="F4" s="38" t="s">
        <v>38</v>
      </c>
      <c r="G4" s="38" t="s">
        <v>39</v>
      </c>
      <c r="H4" s="38" t="s">
        <v>41</v>
      </c>
    </row>
    <row r="5" spans="1:8" x14ac:dyDescent="0.25">
      <c r="A5" s="113"/>
      <c r="B5" s="38">
        <v>1</v>
      </c>
      <c r="C5" s="38">
        <v>2</v>
      </c>
      <c r="D5" s="38">
        <v>3</v>
      </c>
      <c r="F5" s="38">
        <v>1</v>
      </c>
      <c r="G5" s="38">
        <v>2</v>
      </c>
      <c r="H5" s="38">
        <v>3</v>
      </c>
    </row>
    <row r="6" spans="1:8" x14ac:dyDescent="0.25">
      <c r="F6" s="11"/>
      <c r="G6" s="11"/>
      <c r="H6" s="11"/>
    </row>
    <row r="7" spans="1:8" x14ac:dyDescent="0.25">
      <c r="A7" s="13" t="s">
        <v>8</v>
      </c>
      <c r="B7" s="39">
        <v>22</v>
      </c>
      <c r="C7" s="39">
        <v>16</v>
      </c>
      <c r="D7" s="40">
        <f>C7/B7*100</f>
        <v>72.727272727272734</v>
      </c>
      <c r="F7" s="39">
        <v>55</v>
      </c>
      <c r="G7" s="39">
        <v>36</v>
      </c>
      <c r="H7" s="51">
        <f>G7/F7*100</f>
        <v>65.454545454545453</v>
      </c>
    </row>
    <row r="8" spans="1:8" x14ac:dyDescent="0.25">
      <c r="A8" s="13" t="s">
        <v>9</v>
      </c>
      <c r="B8" s="39">
        <v>494</v>
      </c>
      <c r="C8" s="39">
        <v>263</v>
      </c>
      <c r="D8" s="40">
        <f t="shared" ref="D8:D29" si="0">C8/B8*100</f>
        <v>53.238866396761132</v>
      </c>
      <c r="F8" s="39">
        <v>758</v>
      </c>
      <c r="G8" s="39">
        <v>457</v>
      </c>
      <c r="H8" s="51">
        <f t="shared" ref="H8:H26" si="1">G8/F8*100</f>
        <v>60.290237467018471</v>
      </c>
    </row>
    <row r="9" spans="1:8" x14ac:dyDescent="0.25">
      <c r="A9" s="13" t="s">
        <v>10</v>
      </c>
      <c r="B9" s="39">
        <v>589</v>
      </c>
      <c r="C9" s="39">
        <v>344</v>
      </c>
      <c r="D9" s="40">
        <f t="shared" si="0"/>
        <v>58.404074702886241</v>
      </c>
      <c r="F9" s="39">
        <v>1106</v>
      </c>
      <c r="G9" s="39">
        <v>552</v>
      </c>
      <c r="H9" s="51">
        <f t="shared" si="1"/>
        <v>49.909584086799278</v>
      </c>
    </row>
    <row r="10" spans="1:8" ht="45" x14ac:dyDescent="0.25">
      <c r="A10" s="20" t="s">
        <v>11</v>
      </c>
      <c r="B10" s="39">
        <v>814</v>
      </c>
      <c r="C10" s="39">
        <v>471</v>
      </c>
      <c r="D10" s="40">
        <f t="shared" si="0"/>
        <v>57.862407862407863</v>
      </c>
      <c r="F10" s="39">
        <v>1109</v>
      </c>
      <c r="G10" s="39">
        <v>580</v>
      </c>
      <c r="H10" s="51">
        <f t="shared" si="1"/>
        <v>52.299368800721368</v>
      </c>
    </row>
    <row r="11" spans="1:8" x14ac:dyDescent="0.25">
      <c r="A11" s="13" t="s">
        <v>12</v>
      </c>
      <c r="B11" s="39">
        <v>156</v>
      </c>
      <c r="C11" s="39">
        <v>77</v>
      </c>
      <c r="D11" s="40">
        <f t="shared" si="0"/>
        <v>49.358974358974365</v>
      </c>
      <c r="F11" s="39">
        <v>295</v>
      </c>
      <c r="G11" s="39">
        <v>128</v>
      </c>
      <c r="H11" s="51">
        <f t="shared" si="1"/>
        <v>43.389830508474574</v>
      </c>
    </row>
    <row r="12" spans="1:8" x14ac:dyDescent="0.25">
      <c r="A12" s="13" t="s">
        <v>13</v>
      </c>
      <c r="B12" s="39">
        <v>143</v>
      </c>
      <c r="C12" s="39">
        <v>84</v>
      </c>
      <c r="D12" s="40">
        <f t="shared" si="0"/>
        <v>58.74125874125874</v>
      </c>
      <c r="F12" s="39">
        <v>383</v>
      </c>
      <c r="G12" s="39">
        <v>194</v>
      </c>
      <c r="H12" s="51">
        <f t="shared" si="1"/>
        <v>50.652741514360308</v>
      </c>
    </row>
    <row r="13" spans="1:8" x14ac:dyDescent="0.25">
      <c r="A13" s="13" t="s">
        <v>14</v>
      </c>
      <c r="B13" s="39">
        <v>1064</v>
      </c>
      <c r="C13" s="39">
        <v>501</v>
      </c>
      <c r="D13" s="40">
        <f t="shared" si="0"/>
        <v>47.086466165413533</v>
      </c>
      <c r="F13" s="39">
        <v>1980</v>
      </c>
      <c r="G13" s="39">
        <v>873</v>
      </c>
      <c r="H13" s="51">
        <f t="shared" si="1"/>
        <v>44.090909090909093</v>
      </c>
    </row>
    <row r="14" spans="1:8" x14ac:dyDescent="0.25">
      <c r="A14" s="13" t="s">
        <v>15</v>
      </c>
      <c r="B14" s="39">
        <v>751</v>
      </c>
      <c r="C14" s="39">
        <v>425</v>
      </c>
      <c r="D14" s="40">
        <f t="shared" si="0"/>
        <v>56.591211717709719</v>
      </c>
      <c r="F14" s="39">
        <v>1051</v>
      </c>
      <c r="G14" s="39">
        <v>595</v>
      </c>
      <c r="H14" s="51">
        <f t="shared" si="1"/>
        <v>56.612749762131301</v>
      </c>
    </row>
    <row r="15" spans="1:8" x14ac:dyDescent="0.25">
      <c r="A15" s="13" t="s">
        <v>16</v>
      </c>
      <c r="B15" s="39">
        <v>355</v>
      </c>
      <c r="C15" s="39">
        <v>196</v>
      </c>
      <c r="D15" s="40">
        <f t="shared" si="0"/>
        <v>55.211267605633807</v>
      </c>
      <c r="F15" s="39">
        <v>387</v>
      </c>
      <c r="G15" s="39">
        <v>220</v>
      </c>
      <c r="H15" s="51">
        <f t="shared" si="1"/>
        <v>56.847545219638242</v>
      </c>
    </row>
    <row r="16" spans="1:8" x14ac:dyDescent="0.25">
      <c r="A16" s="13" t="s">
        <v>17</v>
      </c>
      <c r="B16" s="39">
        <v>71</v>
      </c>
      <c r="C16" s="39">
        <v>36</v>
      </c>
      <c r="D16" s="40">
        <f t="shared" si="0"/>
        <v>50.704225352112672</v>
      </c>
      <c r="F16" s="39">
        <v>151</v>
      </c>
      <c r="G16" s="39">
        <v>75</v>
      </c>
      <c r="H16" s="51">
        <f t="shared" si="1"/>
        <v>49.668874172185426</v>
      </c>
    </row>
    <row r="17" spans="1:8" x14ac:dyDescent="0.25">
      <c r="A17" s="13" t="s">
        <v>18</v>
      </c>
      <c r="B17" s="39">
        <v>551</v>
      </c>
      <c r="C17" s="39">
        <v>326</v>
      </c>
      <c r="D17" s="40">
        <f t="shared" si="0"/>
        <v>59.165154264972777</v>
      </c>
      <c r="F17" s="39">
        <v>868</v>
      </c>
      <c r="G17" s="39">
        <v>570</v>
      </c>
      <c r="H17" s="51">
        <f t="shared" si="1"/>
        <v>65.668202764976954</v>
      </c>
    </row>
    <row r="18" spans="1:8" x14ac:dyDescent="0.25">
      <c r="A18" s="13" t="s">
        <v>19</v>
      </c>
      <c r="B18" s="41">
        <v>2008</v>
      </c>
      <c r="C18" s="41">
        <v>1111</v>
      </c>
      <c r="D18" s="40">
        <f t="shared" si="0"/>
        <v>55.328685258964136</v>
      </c>
      <c r="F18" s="41">
        <v>3229</v>
      </c>
      <c r="G18" s="41">
        <v>1702</v>
      </c>
      <c r="H18" s="51">
        <f t="shared" si="1"/>
        <v>52.709817280891912</v>
      </c>
    </row>
    <row r="19" spans="1:8" x14ac:dyDescent="0.25">
      <c r="A19" s="13" t="s">
        <v>20</v>
      </c>
      <c r="B19" s="39">
        <v>204</v>
      </c>
      <c r="C19" s="39">
        <v>118</v>
      </c>
      <c r="D19" s="40">
        <f t="shared" si="0"/>
        <v>57.843137254901968</v>
      </c>
      <c r="F19" s="39">
        <v>400</v>
      </c>
      <c r="G19" s="39">
        <v>206</v>
      </c>
      <c r="H19" s="51">
        <f t="shared" si="1"/>
        <v>51.5</v>
      </c>
    </row>
    <row r="20" spans="1:8" x14ac:dyDescent="0.25">
      <c r="A20" s="13" t="s">
        <v>21</v>
      </c>
      <c r="B20" s="39">
        <v>143</v>
      </c>
      <c r="C20" s="39">
        <v>81</v>
      </c>
      <c r="D20" s="40">
        <f t="shared" si="0"/>
        <v>56.643356643356647</v>
      </c>
      <c r="F20" s="39">
        <v>206</v>
      </c>
      <c r="G20" s="39">
        <v>101</v>
      </c>
      <c r="H20" s="51">
        <f t="shared" si="1"/>
        <v>49.029126213592235</v>
      </c>
    </row>
    <row r="21" spans="1:8" x14ac:dyDescent="0.25">
      <c r="A21" s="13" t="s">
        <v>22</v>
      </c>
      <c r="B21" s="39">
        <v>61</v>
      </c>
      <c r="C21" s="39">
        <v>38</v>
      </c>
      <c r="D21" s="40">
        <f t="shared" si="0"/>
        <v>62.295081967213115</v>
      </c>
      <c r="F21" s="39">
        <v>77</v>
      </c>
      <c r="G21" s="39">
        <v>34</v>
      </c>
      <c r="H21" s="51">
        <f t="shared" si="1"/>
        <v>44.155844155844157</v>
      </c>
    </row>
    <row r="22" spans="1:8" x14ac:dyDescent="0.25">
      <c r="A22" s="13" t="s">
        <v>24</v>
      </c>
      <c r="B22" s="39">
        <v>1183</v>
      </c>
      <c r="C22" s="39">
        <v>630</v>
      </c>
      <c r="D22" s="40">
        <f t="shared" si="0"/>
        <v>53.254437869822489</v>
      </c>
      <c r="F22" s="39">
        <v>2139</v>
      </c>
      <c r="G22" s="39">
        <v>1172</v>
      </c>
      <c r="H22" s="51">
        <f t="shared" si="1"/>
        <v>54.79195885928003</v>
      </c>
    </row>
    <row r="23" spans="1:8" x14ac:dyDescent="0.25">
      <c r="A23" s="13" t="s">
        <v>25</v>
      </c>
      <c r="B23" s="39">
        <v>676</v>
      </c>
      <c r="C23" s="39">
        <v>393</v>
      </c>
      <c r="D23" s="40">
        <f t="shared" si="0"/>
        <v>58.136094674556219</v>
      </c>
      <c r="F23" s="39">
        <v>894</v>
      </c>
      <c r="G23" s="39">
        <v>475</v>
      </c>
      <c r="H23" s="51">
        <f t="shared" si="1"/>
        <v>53.131991051454143</v>
      </c>
    </row>
    <row r="24" spans="1:8" x14ac:dyDescent="0.25">
      <c r="A24" s="13" t="s">
        <v>26</v>
      </c>
      <c r="B24" s="39">
        <v>12</v>
      </c>
      <c r="C24" s="39">
        <v>6</v>
      </c>
      <c r="D24" s="40">
        <f t="shared" si="0"/>
        <v>50</v>
      </c>
      <c r="F24" s="39">
        <v>19</v>
      </c>
      <c r="G24" s="39">
        <v>10</v>
      </c>
      <c r="H24" s="51">
        <f t="shared" si="1"/>
        <v>52.631578947368418</v>
      </c>
    </row>
    <row r="25" spans="1:8" x14ac:dyDescent="0.25">
      <c r="A25" s="13" t="s">
        <v>27</v>
      </c>
      <c r="B25" s="39">
        <v>904</v>
      </c>
      <c r="C25" s="39">
        <v>499</v>
      </c>
      <c r="D25" s="40">
        <f t="shared" si="0"/>
        <v>55.19911504424779</v>
      </c>
      <c r="F25" s="39">
        <v>1771</v>
      </c>
      <c r="G25" s="39">
        <v>1011</v>
      </c>
      <c r="H25" s="51">
        <f t="shared" si="1"/>
        <v>57.086391869000565</v>
      </c>
    </row>
    <row r="26" spans="1:8" x14ac:dyDescent="0.25">
      <c r="A26" s="13" t="s">
        <v>28</v>
      </c>
      <c r="B26" s="39">
        <v>913</v>
      </c>
      <c r="C26" s="39">
        <v>506</v>
      </c>
      <c r="D26" s="40">
        <f t="shared" si="0"/>
        <v>55.421686746987952</v>
      </c>
      <c r="F26" s="39">
        <v>1670</v>
      </c>
      <c r="G26" s="39">
        <v>817</v>
      </c>
      <c r="H26" s="51">
        <f t="shared" si="1"/>
        <v>48.922155688622752</v>
      </c>
    </row>
    <row r="27" spans="1:8" x14ac:dyDescent="0.25">
      <c r="A27" s="13"/>
      <c r="B27" s="42"/>
      <c r="C27" s="42"/>
      <c r="D27" s="40"/>
      <c r="F27" s="42"/>
      <c r="G27" s="42"/>
      <c r="H27" s="40"/>
    </row>
    <row r="28" spans="1:8" x14ac:dyDescent="0.25">
      <c r="B28" s="42"/>
      <c r="C28" s="42"/>
      <c r="D28" s="40"/>
      <c r="F28" s="42"/>
      <c r="G28" s="42"/>
      <c r="H28" s="40"/>
    </row>
    <row r="29" spans="1:8" x14ac:dyDescent="0.25">
      <c r="A29" s="11" t="s">
        <v>3</v>
      </c>
      <c r="B29" s="42">
        <f>SUM(B7:B28)</f>
        <v>11114</v>
      </c>
      <c r="C29" s="42">
        <f>SUM(C7:C28)</f>
        <v>6121</v>
      </c>
      <c r="D29" s="40">
        <f t="shared" si="0"/>
        <v>55.074680583048405</v>
      </c>
      <c r="F29" s="42">
        <f>SUM(F7:F28)</f>
        <v>18548</v>
      </c>
      <c r="G29" s="42">
        <f>SUM(G7:G28)</f>
        <v>9808</v>
      </c>
      <c r="H29" s="51">
        <f t="shared" ref="H29" si="2">G29/F29*100</f>
        <v>52.879016605563947</v>
      </c>
    </row>
    <row r="30" spans="1:8" x14ac:dyDescent="0.25">
      <c r="B30" s="42"/>
      <c r="C30" s="42"/>
      <c r="D30" s="40"/>
    </row>
    <row r="31" spans="1:8" x14ac:dyDescent="0.25">
      <c r="B31" s="42"/>
      <c r="C31" s="42"/>
      <c r="D31" s="40"/>
    </row>
    <row r="32" spans="1:8" ht="17.25" x14ac:dyDescent="0.25">
      <c r="A32" s="44"/>
      <c r="B32" s="43"/>
      <c r="C32" s="43"/>
      <c r="D32" s="43"/>
    </row>
    <row r="33" spans="1:4" x14ac:dyDescent="0.25">
      <c r="A33" s="2" t="s">
        <v>37</v>
      </c>
      <c r="B33" s="43"/>
      <c r="C33" s="43"/>
      <c r="D33" s="43"/>
    </row>
    <row r="34" spans="1:4" x14ac:dyDescent="0.25">
      <c r="B34" s="43"/>
      <c r="C34" s="43"/>
      <c r="D34" s="43"/>
    </row>
    <row r="35" spans="1:4" x14ac:dyDescent="0.25">
      <c r="B35" s="43"/>
      <c r="C35" s="43"/>
      <c r="D35" s="43"/>
    </row>
    <row r="36" spans="1:4" x14ac:dyDescent="0.25">
      <c r="B36" s="43"/>
      <c r="C36" s="43"/>
      <c r="D36" s="43"/>
    </row>
    <row r="37" spans="1:4" x14ac:dyDescent="0.25">
      <c r="B37" s="43"/>
      <c r="C37" s="43"/>
      <c r="D37" s="43"/>
    </row>
    <row r="38" spans="1:4" x14ac:dyDescent="0.25">
      <c r="B38" s="43"/>
      <c r="C38" s="43"/>
      <c r="D38" s="43"/>
    </row>
    <row r="39" spans="1:4" x14ac:dyDescent="0.25">
      <c r="B39" s="45"/>
      <c r="C39" s="45"/>
      <c r="D39" s="45"/>
    </row>
    <row r="40" spans="1:4" x14ac:dyDescent="0.25">
      <c r="B40" s="45"/>
      <c r="C40" s="45"/>
      <c r="D40" s="45"/>
    </row>
    <row r="41" spans="1:4" x14ac:dyDescent="0.25">
      <c r="B41" s="43"/>
      <c r="C41" s="43"/>
      <c r="D41" s="43"/>
    </row>
    <row r="42" spans="1:4" x14ac:dyDescent="0.25">
      <c r="B42" s="43"/>
      <c r="C42" s="43"/>
      <c r="D42" s="43"/>
    </row>
    <row r="43" spans="1:4" x14ac:dyDescent="0.25">
      <c r="B43" s="43"/>
      <c r="C43" s="43"/>
      <c r="D43" s="43"/>
    </row>
    <row r="44" spans="1:4" x14ac:dyDescent="0.25">
      <c r="B44" s="43"/>
      <c r="C44" s="43"/>
      <c r="D44" s="43"/>
    </row>
    <row r="45" spans="1:4" x14ac:dyDescent="0.25">
      <c r="B45" s="43"/>
      <c r="C45" s="43"/>
      <c r="D45" s="43"/>
    </row>
    <row r="46" spans="1:4" x14ac:dyDescent="0.25">
      <c r="B46" s="43"/>
      <c r="C46" s="43"/>
      <c r="D46" s="43"/>
    </row>
    <row r="47" spans="1:4" x14ac:dyDescent="0.25">
      <c r="B47" s="43"/>
      <c r="C47" s="43"/>
      <c r="D47" s="43"/>
    </row>
    <row r="48" spans="1:4" x14ac:dyDescent="0.25">
      <c r="B48" s="43"/>
      <c r="C48" s="43"/>
      <c r="D48" s="43"/>
    </row>
    <row r="49" spans="1:4" x14ac:dyDescent="0.25">
      <c r="B49" s="43"/>
      <c r="C49" s="43"/>
      <c r="D49" s="43"/>
    </row>
    <row r="50" spans="1:4" x14ac:dyDescent="0.25">
      <c r="B50" s="43"/>
      <c r="C50" s="43"/>
      <c r="D50" s="43"/>
    </row>
    <row r="51" spans="1:4" ht="17.25" x14ac:dyDescent="0.25">
      <c r="A51" s="46"/>
      <c r="B51" s="47"/>
      <c r="C51" s="47"/>
      <c r="D51" s="47"/>
    </row>
    <row r="52" spans="1:4" x14ac:dyDescent="0.25">
      <c r="B52" s="47"/>
      <c r="C52" s="47"/>
      <c r="D52" s="47"/>
    </row>
    <row r="53" spans="1:4" x14ac:dyDescent="0.25">
      <c r="B53" s="45"/>
      <c r="C53" s="45"/>
      <c r="D53" s="45"/>
    </row>
    <row r="54" spans="1:4" x14ac:dyDescent="0.25">
      <c r="B54" s="45"/>
      <c r="C54" s="45"/>
      <c r="D54" s="45"/>
    </row>
    <row r="55" spans="1:4" x14ac:dyDescent="0.25">
      <c r="B55" s="43"/>
      <c r="C55" s="43"/>
      <c r="D55" s="43"/>
    </row>
    <row r="56" spans="1:4" x14ac:dyDescent="0.25">
      <c r="B56" s="43"/>
      <c r="C56" s="43"/>
      <c r="D56" s="43"/>
    </row>
    <row r="57" spans="1:4" x14ac:dyDescent="0.25">
      <c r="B57" s="43"/>
      <c r="C57" s="43"/>
      <c r="D57" s="43"/>
    </row>
    <row r="58" spans="1:4" x14ac:dyDescent="0.25">
      <c r="B58" s="43"/>
      <c r="C58" s="43"/>
      <c r="D58" s="43"/>
    </row>
    <row r="59" spans="1:4" x14ac:dyDescent="0.25">
      <c r="B59" s="43"/>
      <c r="C59" s="43"/>
      <c r="D59" s="43"/>
    </row>
    <row r="60" spans="1:4" x14ac:dyDescent="0.25">
      <c r="B60" s="43"/>
      <c r="C60" s="43"/>
      <c r="D60" s="43"/>
    </row>
    <row r="61" spans="1:4" x14ac:dyDescent="0.25">
      <c r="B61" s="43"/>
      <c r="C61" s="43"/>
      <c r="D61" s="43"/>
    </row>
    <row r="62" spans="1:4" x14ac:dyDescent="0.25">
      <c r="B62" s="43"/>
      <c r="C62" s="43"/>
      <c r="D62" s="43"/>
    </row>
    <row r="63" spans="1:4" x14ac:dyDescent="0.25">
      <c r="B63" s="43"/>
      <c r="C63" s="43"/>
      <c r="D63" s="43"/>
    </row>
    <row r="64" spans="1:4" x14ac:dyDescent="0.25">
      <c r="B64" s="43"/>
      <c r="C64" s="43"/>
      <c r="D64" s="43"/>
    </row>
    <row r="66" spans="1:4" x14ac:dyDescent="0.25">
      <c r="B66" s="48"/>
      <c r="C66" s="48"/>
      <c r="D66" s="48"/>
    </row>
    <row r="67" spans="1:4" ht="17.25" x14ac:dyDescent="0.25">
      <c r="A67" s="46"/>
    </row>
  </sheetData>
  <mergeCells count="3">
    <mergeCell ref="A3:A5"/>
    <mergeCell ref="B3:D3"/>
    <mergeCell ref="F3:H3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3763F-F0CC-4C3F-B99B-ED083A9BBE1A}">
  <sheetPr>
    <tabColor theme="9" tint="0.79998168889431442"/>
  </sheetPr>
  <dimension ref="A1:N71"/>
  <sheetViews>
    <sheetView topLeftCell="A6" workbookViewId="0">
      <selection activeCell="H31" sqref="H31"/>
    </sheetView>
  </sheetViews>
  <sheetFormatPr baseColWidth="10" defaultColWidth="11.125" defaultRowHeight="15" x14ac:dyDescent="0.25"/>
  <cols>
    <col min="1" max="1" width="18.375" style="11" bestFit="1" customWidth="1"/>
    <col min="2" max="16384" width="11.125" style="4"/>
  </cols>
  <sheetData>
    <row r="1" spans="1:14" x14ac:dyDescent="0.25">
      <c r="A1" s="11" t="s">
        <v>68</v>
      </c>
    </row>
    <row r="3" spans="1:14" x14ac:dyDescent="0.25">
      <c r="A3" s="111" t="s">
        <v>0</v>
      </c>
      <c r="B3" s="117" t="s">
        <v>67</v>
      </c>
      <c r="C3" s="118"/>
      <c r="D3" s="118"/>
      <c r="E3" s="118" t="s">
        <v>66</v>
      </c>
      <c r="F3" s="118"/>
      <c r="G3" s="119"/>
      <c r="I3" s="117" t="s">
        <v>72</v>
      </c>
      <c r="J3" s="118"/>
      <c r="K3" s="118"/>
      <c r="L3" s="117" t="s">
        <v>66</v>
      </c>
      <c r="M3" s="118"/>
      <c r="N3" s="119"/>
    </row>
    <row r="4" spans="1:14" ht="30" x14ac:dyDescent="0.25">
      <c r="A4" s="112"/>
      <c r="B4" s="52" t="s">
        <v>38</v>
      </c>
      <c r="C4" s="52" t="s">
        <v>39</v>
      </c>
      <c r="D4" s="38" t="s">
        <v>41</v>
      </c>
      <c r="E4" s="52" t="s">
        <v>38</v>
      </c>
      <c r="F4" s="52" t="s">
        <v>39</v>
      </c>
      <c r="G4" s="38" t="s">
        <v>41</v>
      </c>
      <c r="I4" s="52" t="s">
        <v>38</v>
      </c>
      <c r="J4" s="52" t="s">
        <v>39</v>
      </c>
      <c r="K4" s="38" t="s">
        <v>41</v>
      </c>
      <c r="L4" s="52" t="s">
        <v>38</v>
      </c>
      <c r="M4" s="52" t="s">
        <v>39</v>
      </c>
      <c r="N4" s="38" t="s">
        <v>41</v>
      </c>
    </row>
    <row r="5" spans="1:14" x14ac:dyDescent="0.25">
      <c r="A5" s="113"/>
      <c r="B5" s="52">
        <v>1</v>
      </c>
      <c r="C5" s="52">
        <v>2</v>
      </c>
      <c r="D5" s="52">
        <v>3</v>
      </c>
      <c r="E5" s="52">
        <v>4</v>
      </c>
      <c r="F5" s="52">
        <v>5</v>
      </c>
      <c r="G5" s="52">
        <v>6</v>
      </c>
      <c r="I5" s="52">
        <v>1</v>
      </c>
      <c r="J5" s="52">
        <v>2</v>
      </c>
      <c r="K5" s="52">
        <v>3</v>
      </c>
      <c r="L5" s="52">
        <v>4</v>
      </c>
      <c r="M5" s="52">
        <v>5</v>
      </c>
      <c r="N5" s="52">
        <v>6</v>
      </c>
    </row>
    <row r="7" spans="1:14" x14ac:dyDescent="0.25">
      <c r="A7" s="13" t="s">
        <v>8</v>
      </c>
      <c r="B7" s="39">
        <v>37</v>
      </c>
      <c r="C7" s="39">
        <v>23</v>
      </c>
      <c r="D7" s="18">
        <f>C7/B7*100</f>
        <v>62.162162162162161</v>
      </c>
      <c r="E7" s="39">
        <v>59</v>
      </c>
      <c r="F7" s="39">
        <v>39</v>
      </c>
      <c r="G7" s="18">
        <f>F7/E7*100</f>
        <v>66.101694915254242</v>
      </c>
      <c r="I7" s="39">
        <v>47</v>
      </c>
      <c r="J7" s="39">
        <v>23</v>
      </c>
      <c r="K7" s="18">
        <f>J7/I7*100</f>
        <v>48.936170212765958</v>
      </c>
      <c r="L7" s="39">
        <v>102</v>
      </c>
      <c r="M7" s="39">
        <v>59</v>
      </c>
      <c r="N7" s="19">
        <f>M7/L7*100</f>
        <v>57.843137254901968</v>
      </c>
    </row>
    <row r="8" spans="1:14" x14ac:dyDescent="0.25">
      <c r="A8" s="13" t="s">
        <v>9</v>
      </c>
      <c r="B8" s="39">
        <v>1148</v>
      </c>
      <c r="C8" s="39">
        <v>705</v>
      </c>
      <c r="D8" s="18">
        <f t="shared" ref="D8:D26" si="0">C8/B8*100</f>
        <v>61.411149825783973</v>
      </c>
      <c r="E8" s="39">
        <v>1642</v>
      </c>
      <c r="F8" s="39">
        <v>968</v>
      </c>
      <c r="G8" s="18">
        <f t="shared" ref="G8:G26" si="1">F8/E8*100</f>
        <v>58.952496954933011</v>
      </c>
      <c r="I8" s="39">
        <v>1530</v>
      </c>
      <c r="J8" s="39">
        <v>929</v>
      </c>
      <c r="K8" s="18">
        <f t="shared" ref="K8:K26" si="2">J8/I8*100</f>
        <v>60.718954248366011</v>
      </c>
      <c r="L8" s="39">
        <v>2288</v>
      </c>
      <c r="M8" s="39">
        <v>1386</v>
      </c>
      <c r="N8" s="19">
        <f t="shared" ref="N8:N26" si="3">M8/L8*100</f>
        <v>60.576923076923073</v>
      </c>
    </row>
    <row r="9" spans="1:14" x14ac:dyDescent="0.25">
      <c r="A9" s="13" t="s">
        <v>10</v>
      </c>
      <c r="B9" s="39">
        <v>2686</v>
      </c>
      <c r="C9" s="39">
        <v>1674</v>
      </c>
      <c r="D9" s="18">
        <f t="shared" si="0"/>
        <v>62.323157110945651</v>
      </c>
      <c r="E9" s="39">
        <v>3275</v>
      </c>
      <c r="F9" s="39">
        <v>2018</v>
      </c>
      <c r="G9" s="18">
        <f t="shared" si="1"/>
        <v>61.618320610687029</v>
      </c>
      <c r="I9" s="39">
        <v>3603</v>
      </c>
      <c r="J9" s="39">
        <v>2131</v>
      </c>
      <c r="K9" s="18">
        <f t="shared" si="2"/>
        <v>59.145156813766306</v>
      </c>
      <c r="L9" s="39">
        <v>4709</v>
      </c>
      <c r="M9" s="39">
        <v>2683</v>
      </c>
      <c r="N9" s="19">
        <f t="shared" si="3"/>
        <v>56.97600339774899</v>
      </c>
    </row>
    <row r="10" spans="1:14" ht="45" x14ac:dyDescent="0.25">
      <c r="A10" s="20" t="s">
        <v>11</v>
      </c>
      <c r="B10" s="39">
        <v>654</v>
      </c>
      <c r="C10" s="39">
        <v>436</v>
      </c>
      <c r="D10" s="18">
        <f t="shared" si="0"/>
        <v>66.666666666666657</v>
      </c>
      <c r="E10" s="39">
        <v>1468</v>
      </c>
      <c r="F10" s="39">
        <v>907</v>
      </c>
      <c r="G10" s="18">
        <f t="shared" si="1"/>
        <v>61.78474114441417</v>
      </c>
      <c r="I10" s="39">
        <v>1318</v>
      </c>
      <c r="J10" s="39">
        <v>769</v>
      </c>
      <c r="K10" s="18">
        <f t="shared" si="2"/>
        <v>58.345978755690439</v>
      </c>
      <c r="L10" s="39">
        <v>2427</v>
      </c>
      <c r="M10" s="39">
        <v>1349</v>
      </c>
      <c r="N10" s="19">
        <f t="shared" si="3"/>
        <v>55.583024309847552</v>
      </c>
    </row>
    <row r="11" spans="1:14" x14ac:dyDescent="0.25">
      <c r="A11" s="13" t="s">
        <v>12</v>
      </c>
      <c r="B11" s="39">
        <v>308</v>
      </c>
      <c r="C11" s="39">
        <v>165</v>
      </c>
      <c r="D11" s="18">
        <f t="shared" si="0"/>
        <v>53.571428571428569</v>
      </c>
      <c r="E11" s="39">
        <v>464</v>
      </c>
      <c r="F11" s="39">
        <v>242</v>
      </c>
      <c r="G11" s="18">
        <f t="shared" si="1"/>
        <v>52.155172413793103</v>
      </c>
      <c r="I11" s="39">
        <v>805</v>
      </c>
      <c r="J11" s="39">
        <v>425</v>
      </c>
      <c r="K11" s="18">
        <f t="shared" si="2"/>
        <v>52.795031055900623</v>
      </c>
      <c r="L11" s="39">
        <v>1100</v>
      </c>
      <c r="M11" s="39">
        <v>553</v>
      </c>
      <c r="N11" s="19">
        <f t="shared" si="3"/>
        <v>50.272727272727266</v>
      </c>
    </row>
    <row r="12" spans="1:14" x14ac:dyDescent="0.25">
      <c r="A12" s="13" t="s">
        <v>13</v>
      </c>
      <c r="B12" s="39">
        <v>225</v>
      </c>
      <c r="C12" s="39">
        <v>155</v>
      </c>
      <c r="D12" s="18">
        <f t="shared" si="0"/>
        <v>68.888888888888886</v>
      </c>
      <c r="E12" s="39">
        <v>368</v>
      </c>
      <c r="F12" s="39">
        <v>239</v>
      </c>
      <c r="G12" s="18">
        <f t="shared" si="1"/>
        <v>64.945652173913047</v>
      </c>
      <c r="I12" s="39">
        <v>406</v>
      </c>
      <c r="J12" s="39">
        <v>248</v>
      </c>
      <c r="K12" s="18">
        <f t="shared" si="2"/>
        <v>61.083743842364534</v>
      </c>
      <c r="L12" s="39">
        <v>789</v>
      </c>
      <c r="M12" s="39">
        <v>442</v>
      </c>
      <c r="N12" s="19">
        <f t="shared" si="3"/>
        <v>56.020278833967055</v>
      </c>
    </row>
    <row r="13" spans="1:14" x14ac:dyDescent="0.25">
      <c r="A13" s="13" t="s">
        <v>14</v>
      </c>
      <c r="B13" s="39">
        <v>2680</v>
      </c>
      <c r="C13" s="39">
        <v>1501</v>
      </c>
      <c r="D13" s="18">
        <f t="shared" si="0"/>
        <v>56.007462686567166</v>
      </c>
      <c r="E13" s="39">
        <v>3744</v>
      </c>
      <c r="F13" s="39">
        <v>2002</v>
      </c>
      <c r="G13" s="18">
        <f t="shared" si="1"/>
        <v>53.472222222222221</v>
      </c>
      <c r="I13" s="39">
        <v>4475</v>
      </c>
      <c r="J13" s="39">
        <v>2464</v>
      </c>
      <c r="K13" s="18">
        <f t="shared" si="2"/>
        <v>55.061452513966479</v>
      </c>
      <c r="L13" s="39">
        <v>6455</v>
      </c>
      <c r="M13" s="39">
        <v>3337</v>
      </c>
      <c r="N13" s="19">
        <f t="shared" si="3"/>
        <v>51.696359411309068</v>
      </c>
    </row>
    <row r="14" spans="1:14" x14ac:dyDescent="0.25">
      <c r="A14" s="13" t="s">
        <v>15</v>
      </c>
      <c r="B14" s="39">
        <v>1781</v>
      </c>
      <c r="C14" s="39">
        <v>1106</v>
      </c>
      <c r="D14" s="18">
        <f t="shared" si="0"/>
        <v>62.099943851768671</v>
      </c>
      <c r="E14" s="39">
        <v>2532</v>
      </c>
      <c r="F14" s="39">
        <v>1531</v>
      </c>
      <c r="G14" s="18">
        <f t="shared" si="1"/>
        <v>60.466034755134281</v>
      </c>
      <c r="I14" s="68">
        <v>2430</v>
      </c>
      <c r="J14" s="68">
        <v>1307</v>
      </c>
      <c r="K14" s="69">
        <f t="shared" si="2"/>
        <v>53.786008230452673</v>
      </c>
      <c r="L14" s="68">
        <v>3481</v>
      </c>
      <c r="M14" s="68">
        <v>1902</v>
      </c>
      <c r="N14" s="69">
        <f t="shared" si="3"/>
        <v>54.639471416259703</v>
      </c>
    </row>
    <row r="15" spans="1:14" x14ac:dyDescent="0.25">
      <c r="A15" s="13" t="s">
        <v>16</v>
      </c>
      <c r="B15" s="39">
        <v>698</v>
      </c>
      <c r="C15" s="39">
        <v>394</v>
      </c>
      <c r="D15" s="18">
        <f t="shared" si="0"/>
        <v>56.446991404011456</v>
      </c>
      <c r="E15" s="39">
        <v>1053</v>
      </c>
      <c r="F15" s="39">
        <v>590</v>
      </c>
      <c r="G15" s="18">
        <f t="shared" si="1"/>
        <v>56.030389363722698</v>
      </c>
      <c r="I15" s="39">
        <v>898</v>
      </c>
      <c r="J15" s="39">
        <v>470</v>
      </c>
      <c r="K15" s="18">
        <f t="shared" si="2"/>
        <v>52.338530066815146</v>
      </c>
      <c r="L15" s="39">
        <v>1285</v>
      </c>
      <c r="M15" s="39">
        <v>690</v>
      </c>
      <c r="N15" s="19">
        <f t="shared" si="3"/>
        <v>53.696498054474709</v>
      </c>
    </row>
    <row r="16" spans="1:14" x14ac:dyDescent="0.25">
      <c r="A16" s="13" t="s">
        <v>17</v>
      </c>
      <c r="B16" s="39">
        <v>104</v>
      </c>
      <c r="C16" s="39">
        <v>65</v>
      </c>
      <c r="D16" s="18">
        <f t="shared" si="0"/>
        <v>62.5</v>
      </c>
      <c r="E16" s="39">
        <v>175</v>
      </c>
      <c r="F16" s="39">
        <v>101</v>
      </c>
      <c r="G16" s="18">
        <f t="shared" si="1"/>
        <v>57.714285714285715</v>
      </c>
      <c r="I16" s="39">
        <v>170</v>
      </c>
      <c r="J16" s="39">
        <v>115</v>
      </c>
      <c r="K16" s="18">
        <f t="shared" si="2"/>
        <v>67.64705882352942</v>
      </c>
      <c r="L16" s="39">
        <v>321</v>
      </c>
      <c r="M16" s="39">
        <v>190</v>
      </c>
      <c r="N16" s="19">
        <f t="shared" si="3"/>
        <v>59.190031152647968</v>
      </c>
    </row>
    <row r="17" spans="1:14" x14ac:dyDescent="0.25">
      <c r="A17" s="13" t="s">
        <v>18</v>
      </c>
      <c r="B17" s="39">
        <v>269</v>
      </c>
      <c r="C17" s="39">
        <v>157</v>
      </c>
      <c r="D17" s="18">
        <f t="shared" si="0"/>
        <v>58.364312267657994</v>
      </c>
      <c r="E17" s="39">
        <v>820</v>
      </c>
      <c r="F17" s="39">
        <v>483</v>
      </c>
      <c r="G17" s="18">
        <f t="shared" si="1"/>
        <v>58.90243902439024</v>
      </c>
      <c r="I17" s="39">
        <v>775</v>
      </c>
      <c r="J17" s="39">
        <v>461</v>
      </c>
      <c r="K17" s="18">
        <f t="shared" si="2"/>
        <v>59.483870967741936</v>
      </c>
      <c r="L17" s="39">
        <v>1643</v>
      </c>
      <c r="M17" s="39">
        <v>1031</v>
      </c>
      <c r="N17" s="19">
        <f t="shared" si="3"/>
        <v>62.751065124771756</v>
      </c>
    </row>
    <row r="18" spans="1:14" x14ac:dyDescent="0.25">
      <c r="A18" s="13" t="s">
        <v>19</v>
      </c>
      <c r="B18" s="39">
        <v>2200</v>
      </c>
      <c r="C18" s="39">
        <v>1385</v>
      </c>
      <c r="D18" s="18">
        <f t="shared" si="0"/>
        <v>62.954545454545453</v>
      </c>
      <c r="E18" s="39">
        <v>4208</v>
      </c>
      <c r="F18" s="39">
        <v>2496</v>
      </c>
      <c r="G18" s="18">
        <f t="shared" si="1"/>
        <v>59.315589353612161</v>
      </c>
      <c r="I18" s="39">
        <v>3881</v>
      </c>
      <c r="J18" s="39">
        <v>2310</v>
      </c>
      <c r="K18" s="18">
        <f t="shared" si="2"/>
        <v>59.520742076784337</v>
      </c>
      <c r="L18" s="39">
        <v>7110</v>
      </c>
      <c r="M18" s="39">
        <v>4012</v>
      </c>
      <c r="N18" s="19">
        <f t="shared" si="3"/>
        <v>56.427566807313646</v>
      </c>
    </row>
    <row r="19" spans="1:14" x14ac:dyDescent="0.25">
      <c r="A19" s="13" t="s">
        <v>20</v>
      </c>
      <c r="B19" s="39">
        <v>474</v>
      </c>
      <c r="C19" s="39">
        <v>246</v>
      </c>
      <c r="D19" s="18">
        <f t="shared" si="0"/>
        <v>51.898734177215189</v>
      </c>
      <c r="E19" s="39">
        <v>678</v>
      </c>
      <c r="F19" s="39">
        <v>364</v>
      </c>
      <c r="G19" s="18">
        <f t="shared" si="1"/>
        <v>53.687315634218294</v>
      </c>
      <c r="I19" s="39">
        <v>743</v>
      </c>
      <c r="J19" s="39">
        <v>434</v>
      </c>
      <c r="K19" s="18">
        <f t="shared" si="2"/>
        <v>58.411843876177663</v>
      </c>
      <c r="L19" s="39">
        <v>1143</v>
      </c>
      <c r="M19" s="39">
        <v>640</v>
      </c>
      <c r="N19" s="19">
        <f t="shared" si="3"/>
        <v>55.99300087489064</v>
      </c>
    </row>
    <row r="20" spans="1:14" x14ac:dyDescent="0.25">
      <c r="A20" s="13" t="s">
        <v>21</v>
      </c>
      <c r="B20" s="39">
        <v>513</v>
      </c>
      <c r="C20" s="39">
        <v>309</v>
      </c>
      <c r="D20" s="18">
        <f t="shared" si="0"/>
        <v>60.23391812865497</v>
      </c>
      <c r="E20" s="39">
        <v>656</v>
      </c>
      <c r="F20" s="39">
        <v>390</v>
      </c>
      <c r="G20" s="18">
        <f t="shared" si="1"/>
        <v>59.451219512195117</v>
      </c>
      <c r="I20" s="39">
        <v>694</v>
      </c>
      <c r="J20" s="39">
        <v>410</v>
      </c>
      <c r="K20" s="18">
        <f t="shared" si="2"/>
        <v>59.077809798270899</v>
      </c>
      <c r="L20" s="39">
        <v>900</v>
      </c>
      <c r="M20" s="39">
        <v>511</v>
      </c>
      <c r="N20" s="19">
        <f t="shared" si="3"/>
        <v>56.777777777777786</v>
      </c>
    </row>
    <row r="21" spans="1:14" x14ac:dyDescent="0.25">
      <c r="A21" s="13" t="s">
        <v>22</v>
      </c>
      <c r="B21" s="39">
        <v>253</v>
      </c>
      <c r="C21" s="39">
        <v>141</v>
      </c>
      <c r="D21" s="18">
        <f t="shared" si="0"/>
        <v>55.731225296442688</v>
      </c>
      <c r="E21" s="39">
        <v>314</v>
      </c>
      <c r="F21" s="39">
        <v>179</v>
      </c>
      <c r="G21" s="18">
        <f t="shared" si="1"/>
        <v>57.00636942675159</v>
      </c>
      <c r="I21" s="39">
        <v>416</v>
      </c>
      <c r="J21" s="39">
        <v>229</v>
      </c>
      <c r="K21" s="18">
        <f t="shared" si="2"/>
        <v>55.048076923076927</v>
      </c>
      <c r="L21" s="39">
        <v>493</v>
      </c>
      <c r="M21" s="39">
        <v>263</v>
      </c>
      <c r="N21" s="19">
        <f t="shared" si="3"/>
        <v>53.346855983772826</v>
      </c>
    </row>
    <row r="22" spans="1:14" x14ac:dyDescent="0.25">
      <c r="A22" s="13" t="s">
        <v>24</v>
      </c>
      <c r="B22" s="39">
        <v>2743</v>
      </c>
      <c r="C22" s="39">
        <v>1692</v>
      </c>
      <c r="D22" s="18">
        <f t="shared" si="0"/>
        <v>61.684287276704339</v>
      </c>
      <c r="E22" s="39">
        <v>3926</v>
      </c>
      <c r="F22" s="39">
        <v>2322</v>
      </c>
      <c r="G22" s="18">
        <f t="shared" si="1"/>
        <v>59.144167091186958</v>
      </c>
      <c r="I22" s="39">
        <v>4363</v>
      </c>
      <c r="J22" s="39">
        <v>2610</v>
      </c>
      <c r="K22" s="18">
        <f t="shared" si="2"/>
        <v>59.821223928489573</v>
      </c>
      <c r="L22" s="39">
        <v>6502</v>
      </c>
      <c r="M22" s="39">
        <v>3782</v>
      </c>
      <c r="N22" s="19">
        <f t="shared" si="3"/>
        <v>58.166717932943712</v>
      </c>
    </row>
    <row r="23" spans="1:14" x14ac:dyDescent="0.25">
      <c r="A23" s="13" t="s">
        <v>25</v>
      </c>
      <c r="B23" s="39">
        <v>341</v>
      </c>
      <c r="C23" s="39">
        <v>200</v>
      </c>
      <c r="D23" s="18">
        <f t="shared" si="0"/>
        <v>58.651026392961882</v>
      </c>
      <c r="E23" s="39">
        <v>1017</v>
      </c>
      <c r="F23" s="39">
        <v>593</v>
      </c>
      <c r="G23" s="18">
        <f t="shared" si="1"/>
        <v>58.308751229105212</v>
      </c>
      <c r="I23" s="39">
        <v>687</v>
      </c>
      <c r="J23" s="39">
        <v>406</v>
      </c>
      <c r="K23" s="18">
        <f t="shared" si="2"/>
        <v>59.097525473071322</v>
      </c>
      <c r="L23" s="39">
        <v>1581</v>
      </c>
      <c r="M23" s="39">
        <v>881</v>
      </c>
      <c r="N23" s="19">
        <f t="shared" si="3"/>
        <v>55.724225173940546</v>
      </c>
    </row>
    <row r="24" spans="1:14" x14ac:dyDescent="0.25">
      <c r="A24" s="13" t="s">
        <v>26</v>
      </c>
      <c r="B24" s="39">
        <v>66</v>
      </c>
      <c r="C24" s="39">
        <v>39</v>
      </c>
      <c r="D24" s="18">
        <f t="shared" si="0"/>
        <v>59.090909090909093</v>
      </c>
      <c r="E24" s="39">
        <v>78</v>
      </c>
      <c r="F24" s="39">
        <v>45</v>
      </c>
      <c r="G24" s="18">
        <f t="shared" si="1"/>
        <v>57.692307692307686</v>
      </c>
      <c r="I24" s="39">
        <v>94</v>
      </c>
      <c r="J24" s="39">
        <v>52</v>
      </c>
      <c r="K24" s="18">
        <f t="shared" si="2"/>
        <v>55.319148936170215</v>
      </c>
      <c r="L24" s="39">
        <v>113</v>
      </c>
      <c r="M24" s="39">
        <v>62</v>
      </c>
      <c r="N24" s="19">
        <f t="shared" si="3"/>
        <v>54.86725663716814</v>
      </c>
    </row>
    <row r="25" spans="1:14" x14ac:dyDescent="0.25">
      <c r="A25" s="13" t="s">
        <v>27</v>
      </c>
      <c r="B25" s="39">
        <v>1733</v>
      </c>
      <c r="C25" s="39">
        <v>1026</v>
      </c>
      <c r="D25" s="18">
        <f t="shared" si="0"/>
        <v>59.203693017888057</v>
      </c>
      <c r="E25" s="39">
        <v>2637</v>
      </c>
      <c r="F25" s="39">
        <v>1525</v>
      </c>
      <c r="G25" s="18">
        <f t="shared" si="1"/>
        <v>57.83086841107319</v>
      </c>
      <c r="I25" s="39">
        <v>2730</v>
      </c>
      <c r="J25" s="39">
        <v>1159</v>
      </c>
      <c r="K25" s="18">
        <f t="shared" si="2"/>
        <v>42.454212454212453</v>
      </c>
      <c r="L25" s="39">
        <v>4501</v>
      </c>
      <c r="M25" s="39">
        <v>2170</v>
      </c>
      <c r="N25" s="19">
        <f t="shared" si="3"/>
        <v>48.211508553654738</v>
      </c>
    </row>
    <row r="26" spans="1:14" x14ac:dyDescent="0.25">
      <c r="A26" s="13" t="s">
        <v>28</v>
      </c>
      <c r="B26" s="39">
        <v>2210</v>
      </c>
      <c r="C26" s="39">
        <v>1317</v>
      </c>
      <c r="D26" s="18">
        <f t="shared" si="0"/>
        <v>59.592760180995477</v>
      </c>
      <c r="E26" s="39">
        <v>3123</v>
      </c>
      <c r="F26" s="39">
        <v>1823</v>
      </c>
      <c r="G26" s="18">
        <f t="shared" si="1"/>
        <v>58.37335894972783</v>
      </c>
      <c r="I26" s="39">
        <v>2801</v>
      </c>
      <c r="J26" s="39">
        <v>1606</v>
      </c>
      <c r="K26" s="18">
        <f t="shared" si="2"/>
        <v>57.336665476615487</v>
      </c>
      <c r="L26" s="39">
        <v>4471</v>
      </c>
      <c r="M26" s="39">
        <v>2423</v>
      </c>
      <c r="N26" s="19">
        <f t="shared" si="3"/>
        <v>54.193692686199959</v>
      </c>
    </row>
    <row r="27" spans="1:14" x14ac:dyDescent="0.25">
      <c r="A27" s="13"/>
      <c r="B27" s="39"/>
      <c r="C27" s="39"/>
      <c r="E27" s="39"/>
      <c r="F27" s="39"/>
      <c r="I27" s="39"/>
      <c r="J27" s="39"/>
      <c r="L27" s="39"/>
      <c r="M27" s="39"/>
    </row>
    <row r="28" spans="1:14" x14ac:dyDescent="0.25">
      <c r="B28" s="39"/>
      <c r="C28" s="39"/>
      <c r="E28" s="39"/>
      <c r="F28" s="39"/>
      <c r="I28" s="39"/>
      <c r="J28" s="39"/>
      <c r="L28" s="39"/>
      <c r="M28" s="39"/>
    </row>
    <row r="29" spans="1:14" x14ac:dyDescent="0.25">
      <c r="A29" s="11" t="s">
        <v>3</v>
      </c>
      <c r="B29" s="39">
        <f>SUM(B7:B28)</f>
        <v>21123</v>
      </c>
      <c r="C29" s="39">
        <f>SUM(C7:C28)</f>
        <v>12736</v>
      </c>
      <c r="D29" s="18">
        <f t="shared" ref="D29" si="4">C29/B29*100</f>
        <v>60.294465748236512</v>
      </c>
      <c r="E29" s="39">
        <f>SUM(E7:E28)</f>
        <v>32237</v>
      </c>
      <c r="F29" s="39">
        <f>SUM(F7:F28)</f>
        <v>18857</v>
      </c>
      <c r="G29" s="18">
        <f t="shared" ref="G29" si="5">F29/E29*100</f>
        <v>58.494897167850603</v>
      </c>
      <c r="I29" s="68">
        <f>SUM(I7:I28)</f>
        <v>32866</v>
      </c>
      <c r="J29" s="68">
        <f>SUM(J7:J28)</f>
        <v>18558</v>
      </c>
      <c r="K29" s="69">
        <f t="shared" ref="K29" si="6">J29/I29*100</f>
        <v>56.465648390433884</v>
      </c>
      <c r="L29" s="68">
        <f>SUM(L7:L28)</f>
        <v>51414</v>
      </c>
      <c r="M29" s="68">
        <f>SUM(M7:M28)</f>
        <v>28366</v>
      </c>
      <c r="N29" s="69">
        <f t="shared" ref="N29" si="7">M29/L29*100</f>
        <v>55.171743104990853</v>
      </c>
    </row>
    <row r="33" spans="1:7" x14ac:dyDescent="0.25">
      <c r="A33" s="4" t="s">
        <v>69</v>
      </c>
    </row>
    <row r="34" spans="1:7" x14ac:dyDescent="0.25">
      <c r="A34" s="4"/>
    </row>
    <row r="35" spans="1:7" x14ac:dyDescent="0.25">
      <c r="A35" s="2" t="s">
        <v>37</v>
      </c>
    </row>
    <row r="37" spans="1:7" ht="28.35" customHeight="1" x14ac:dyDescent="0.25">
      <c r="A37" s="120" t="s">
        <v>78</v>
      </c>
      <c r="B37" s="120"/>
      <c r="C37" s="120"/>
      <c r="D37" s="120"/>
      <c r="E37" s="120"/>
      <c r="F37" s="120"/>
      <c r="G37" s="120"/>
    </row>
    <row r="55" spans="1:1" ht="17.25" x14ac:dyDescent="0.25">
      <c r="A55" s="46"/>
    </row>
    <row r="71" spans="1:1" ht="17.25" x14ac:dyDescent="0.25">
      <c r="A71" s="46"/>
    </row>
  </sheetData>
  <mergeCells count="6">
    <mergeCell ref="L3:N3"/>
    <mergeCell ref="A37:G37"/>
    <mergeCell ref="A3:A5"/>
    <mergeCell ref="B3:D3"/>
    <mergeCell ref="E3:G3"/>
    <mergeCell ref="I3:K3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6C2DC-D87D-4F14-92DB-A41C051605BE}">
  <sheetPr>
    <tabColor theme="9" tint="0.79998168889431442"/>
  </sheetPr>
  <dimension ref="A1:H71"/>
  <sheetViews>
    <sheetView topLeftCell="A6" workbookViewId="0">
      <selection activeCell="H39" sqref="H39"/>
    </sheetView>
  </sheetViews>
  <sheetFormatPr baseColWidth="10" defaultColWidth="11.125" defaultRowHeight="15" x14ac:dyDescent="0.25"/>
  <cols>
    <col min="1" max="1" width="18.375" style="11" bestFit="1" customWidth="1"/>
    <col min="2" max="3" width="10.375" style="11"/>
    <col min="4" max="4" width="10.625" style="11" customWidth="1"/>
    <col min="5" max="5" width="11.125" style="4"/>
    <col min="6" max="8" width="11.125" style="11"/>
    <col min="9" max="16384" width="11.125" style="4"/>
  </cols>
  <sheetData>
    <row r="1" spans="1:8" x14ac:dyDescent="0.25">
      <c r="A1" s="11" t="s">
        <v>63</v>
      </c>
    </row>
    <row r="3" spans="1:8" x14ac:dyDescent="0.25">
      <c r="A3" s="111" t="s">
        <v>0</v>
      </c>
      <c r="B3" s="114" t="s">
        <v>62</v>
      </c>
      <c r="C3" s="115"/>
      <c r="D3" s="116"/>
      <c r="F3" s="114" t="s">
        <v>65</v>
      </c>
      <c r="G3" s="115"/>
      <c r="H3" s="116"/>
    </row>
    <row r="4" spans="1:8" ht="30" x14ac:dyDescent="0.25">
      <c r="A4" s="112"/>
      <c r="B4" s="38" t="s">
        <v>38</v>
      </c>
      <c r="C4" s="38" t="s">
        <v>39</v>
      </c>
      <c r="D4" s="38" t="s">
        <v>41</v>
      </c>
      <c r="F4" s="38" t="s">
        <v>38</v>
      </c>
      <c r="G4" s="38" t="s">
        <v>39</v>
      </c>
      <c r="H4" s="38" t="s">
        <v>41</v>
      </c>
    </row>
    <row r="5" spans="1:8" x14ac:dyDescent="0.25">
      <c r="A5" s="113"/>
      <c r="B5" s="38">
        <v>1</v>
      </c>
      <c r="C5" s="38">
        <v>2</v>
      </c>
      <c r="D5" s="38">
        <v>3</v>
      </c>
      <c r="F5" s="38">
        <v>1</v>
      </c>
      <c r="G5" s="38">
        <v>2</v>
      </c>
      <c r="H5" s="38">
        <v>3</v>
      </c>
    </row>
    <row r="7" spans="1:8" x14ac:dyDescent="0.25">
      <c r="A7" s="13" t="s">
        <v>8</v>
      </c>
      <c r="B7" s="39">
        <v>360</v>
      </c>
      <c r="C7" s="39">
        <v>215</v>
      </c>
      <c r="D7" s="40">
        <f t="shared" ref="D7:D26" si="0">C7/B7*100</f>
        <v>59.722222222222221</v>
      </c>
      <c r="F7" s="39">
        <v>202</v>
      </c>
      <c r="G7" s="39">
        <v>101</v>
      </c>
      <c r="H7" s="51">
        <f t="shared" ref="H7:H26" si="1">G7/F7*100</f>
        <v>50</v>
      </c>
    </row>
    <row r="8" spans="1:8" x14ac:dyDescent="0.25">
      <c r="A8" s="13" t="s">
        <v>9</v>
      </c>
      <c r="B8" s="39">
        <v>22270</v>
      </c>
      <c r="C8" s="39">
        <v>11134</v>
      </c>
      <c r="D8" s="40">
        <f t="shared" si="0"/>
        <v>49.995509654243378</v>
      </c>
      <c r="F8" s="39">
        <v>7296</v>
      </c>
      <c r="G8" s="39">
        <v>3227</v>
      </c>
      <c r="H8" s="51">
        <f t="shared" si="1"/>
        <v>44.229714912280706</v>
      </c>
    </row>
    <row r="9" spans="1:8" x14ac:dyDescent="0.25">
      <c r="A9" s="13" t="s">
        <v>10</v>
      </c>
      <c r="B9" s="39">
        <v>46740</v>
      </c>
      <c r="C9" s="39">
        <v>22967</v>
      </c>
      <c r="D9" s="40">
        <f t="shared" si="0"/>
        <v>49.137783483097991</v>
      </c>
      <c r="F9" s="39">
        <v>15984</v>
      </c>
      <c r="G9" s="39">
        <v>7511</v>
      </c>
      <c r="H9" s="51">
        <f t="shared" si="1"/>
        <v>46.99074074074074</v>
      </c>
    </row>
    <row r="10" spans="1:8" ht="45" x14ac:dyDescent="0.25">
      <c r="A10" s="20" t="s">
        <v>11</v>
      </c>
      <c r="B10" s="39">
        <v>18469</v>
      </c>
      <c r="C10" s="39">
        <v>10007</v>
      </c>
      <c r="D10" s="40">
        <f t="shared" si="0"/>
        <v>54.182684498348586</v>
      </c>
      <c r="F10" s="39">
        <v>9892</v>
      </c>
      <c r="G10" s="39">
        <v>5005</v>
      </c>
      <c r="H10" s="51">
        <f t="shared" si="1"/>
        <v>50.596441568944606</v>
      </c>
    </row>
    <row r="11" spans="1:8" x14ac:dyDescent="0.25">
      <c r="A11" s="13" t="s">
        <v>12</v>
      </c>
      <c r="B11" s="39">
        <v>5194</v>
      </c>
      <c r="C11" s="39">
        <v>2668</v>
      </c>
      <c r="D11" s="40">
        <f t="shared" si="0"/>
        <v>51.366961879091257</v>
      </c>
      <c r="F11" s="39">
        <v>2327</v>
      </c>
      <c r="G11" s="39">
        <v>1116</v>
      </c>
      <c r="H11" s="51">
        <f t="shared" si="1"/>
        <v>47.958745165449074</v>
      </c>
    </row>
    <row r="12" spans="1:8" x14ac:dyDescent="0.25">
      <c r="A12" s="13" t="s">
        <v>13</v>
      </c>
      <c r="B12" s="39">
        <v>3228</v>
      </c>
      <c r="C12" s="39">
        <v>1770</v>
      </c>
      <c r="D12" s="40">
        <f t="shared" si="0"/>
        <v>54.832713754646846</v>
      </c>
      <c r="F12" s="39">
        <v>1787</v>
      </c>
      <c r="G12" s="39">
        <v>856</v>
      </c>
      <c r="H12" s="51">
        <f t="shared" si="1"/>
        <v>47.901510912143259</v>
      </c>
    </row>
    <row r="13" spans="1:8" x14ac:dyDescent="0.25">
      <c r="A13" s="13" t="s">
        <v>14</v>
      </c>
      <c r="B13" s="39">
        <v>42490</v>
      </c>
      <c r="C13" s="39">
        <v>21825</v>
      </c>
      <c r="D13" s="40">
        <f t="shared" si="0"/>
        <v>51.365027065191818</v>
      </c>
      <c r="F13" s="39">
        <v>16405</v>
      </c>
      <c r="G13" s="39">
        <v>7603</v>
      </c>
      <c r="H13" s="51">
        <f t="shared" si="1"/>
        <v>46.345626333434929</v>
      </c>
    </row>
    <row r="14" spans="1:8" x14ac:dyDescent="0.25">
      <c r="A14" s="13" t="s">
        <v>15</v>
      </c>
      <c r="B14" s="39">
        <v>30939</v>
      </c>
      <c r="C14" s="39">
        <v>15896</v>
      </c>
      <c r="D14" s="40">
        <f t="shared" si="0"/>
        <v>51.378519021299972</v>
      </c>
      <c r="F14" s="39">
        <v>10220</v>
      </c>
      <c r="G14" s="39">
        <v>4840</v>
      </c>
      <c r="H14" s="51">
        <f t="shared" si="1"/>
        <v>47.358121330724067</v>
      </c>
    </row>
    <row r="15" spans="1:8" x14ac:dyDescent="0.25">
      <c r="A15" s="13" t="s">
        <v>16</v>
      </c>
      <c r="B15" s="39">
        <v>12238</v>
      </c>
      <c r="C15" s="39">
        <v>6013</v>
      </c>
      <c r="D15" s="40">
        <f t="shared" si="0"/>
        <v>49.133845399575094</v>
      </c>
      <c r="F15" s="39">
        <v>3261</v>
      </c>
      <c r="G15" s="39">
        <v>1371</v>
      </c>
      <c r="H15" s="51">
        <f t="shared" si="1"/>
        <v>42.042318307267713</v>
      </c>
    </row>
    <row r="16" spans="1:8" x14ac:dyDescent="0.25">
      <c r="A16" s="13" t="s">
        <v>17</v>
      </c>
      <c r="B16" s="39">
        <v>2188</v>
      </c>
      <c r="C16" s="39">
        <v>1085</v>
      </c>
      <c r="D16" s="40">
        <f t="shared" si="0"/>
        <v>49.588665447897625</v>
      </c>
      <c r="F16" s="39">
        <v>702</v>
      </c>
      <c r="G16" s="39">
        <v>306</v>
      </c>
      <c r="H16" s="51">
        <f t="shared" si="1"/>
        <v>43.589743589743591</v>
      </c>
    </row>
    <row r="17" spans="1:8" x14ac:dyDescent="0.25">
      <c r="A17" s="13" t="s">
        <v>18</v>
      </c>
      <c r="B17" s="39">
        <v>10064</v>
      </c>
      <c r="C17" s="39">
        <v>5474</v>
      </c>
      <c r="D17" s="40">
        <f t="shared" si="0"/>
        <v>54.391891891891895</v>
      </c>
      <c r="F17" s="39">
        <v>4633</v>
      </c>
      <c r="G17" s="39">
        <v>2220</v>
      </c>
      <c r="H17" s="51">
        <f t="shared" si="1"/>
        <v>47.917116339304989</v>
      </c>
    </row>
    <row r="18" spans="1:8" x14ac:dyDescent="0.25">
      <c r="A18" s="13" t="s">
        <v>19</v>
      </c>
      <c r="B18" s="41">
        <v>47300</v>
      </c>
      <c r="C18" s="41">
        <v>25542</v>
      </c>
      <c r="D18" s="40">
        <f t="shared" si="0"/>
        <v>54</v>
      </c>
      <c r="F18" s="41">
        <v>19301</v>
      </c>
      <c r="G18" s="41">
        <v>9586</v>
      </c>
      <c r="H18" s="51">
        <f t="shared" si="1"/>
        <v>49.665820423812242</v>
      </c>
    </row>
    <row r="19" spans="1:8" x14ac:dyDescent="0.25">
      <c r="A19" s="13" t="s">
        <v>20</v>
      </c>
      <c r="B19" s="39">
        <v>7242</v>
      </c>
      <c r="C19" s="39">
        <v>3727</v>
      </c>
      <c r="D19" s="40">
        <f t="shared" si="0"/>
        <v>51.463684065175364</v>
      </c>
      <c r="F19" s="39">
        <v>3054</v>
      </c>
      <c r="G19" s="39">
        <v>1437</v>
      </c>
      <c r="H19" s="51">
        <f t="shared" si="1"/>
        <v>47.053045186640475</v>
      </c>
    </row>
    <row r="20" spans="1:8" x14ac:dyDescent="0.25">
      <c r="A20" s="13" t="s">
        <v>21</v>
      </c>
      <c r="B20" s="39">
        <v>8098</v>
      </c>
      <c r="C20" s="39">
        <v>4059</v>
      </c>
      <c r="D20" s="40">
        <f t="shared" si="0"/>
        <v>50.123487280810075</v>
      </c>
      <c r="F20" s="39">
        <v>2912</v>
      </c>
      <c r="G20" s="39">
        <v>1287</v>
      </c>
      <c r="H20" s="51">
        <f t="shared" si="1"/>
        <v>44.196428571428569</v>
      </c>
    </row>
    <row r="21" spans="1:8" x14ac:dyDescent="0.25">
      <c r="A21" s="13" t="s">
        <v>22</v>
      </c>
      <c r="B21" s="39">
        <v>1858</v>
      </c>
      <c r="C21" s="39">
        <v>853</v>
      </c>
      <c r="D21" s="40">
        <f t="shared" si="0"/>
        <v>45.909580193756724</v>
      </c>
      <c r="F21" s="39">
        <v>661</v>
      </c>
      <c r="G21" s="39">
        <v>306</v>
      </c>
      <c r="H21" s="51">
        <f t="shared" si="1"/>
        <v>46.29349470499244</v>
      </c>
    </row>
    <row r="22" spans="1:8" x14ac:dyDescent="0.25">
      <c r="A22" s="13" t="s">
        <v>24</v>
      </c>
      <c r="B22" s="39">
        <v>44551</v>
      </c>
      <c r="C22" s="39">
        <v>22752</v>
      </c>
      <c r="D22" s="40">
        <f t="shared" si="0"/>
        <v>51.069560728154251</v>
      </c>
      <c r="F22" s="39">
        <v>13915</v>
      </c>
      <c r="G22" s="39">
        <v>6586</v>
      </c>
      <c r="H22" s="51">
        <f t="shared" si="1"/>
        <v>47.330219187926694</v>
      </c>
    </row>
    <row r="23" spans="1:8" x14ac:dyDescent="0.25">
      <c r="A23" s="13" t="s">
        <v>25</v>
      </c>
      <c r="B23" s="39">
        <v>10651</v>
      </c>
      <c r="C23" s="39">
        <v>5644</v>
      </c>
      <c r="D23" s="40">
        <f t="shared" si="0"/>
        <v>52.990329546521451</v>
      </c>
      <c r="F23" s="39">
        <v>4280</v>
      </c>
      <c r="G23" s="39">
        <v>2093</v>
      </c>
      <c r="H23" s="51">
        <f t="shared" si="1"/>
        <v>48.901869158878505</v>
      </c>
    </row>
    <row r="24" spans="1:8" x14ac:dyDescent="0.25">
      <c r="A24" s="13" t="s">
        <v>26</v>
      </c>
      <c r="B24" s="39">
        <v>706</v>
      </c>
      <c r="C24" s="39">
        <v>337</v>
      </c>
      <c r="D24" s="40">
        <f t="shared" si="0"/>
        <v>47.733711048158639</v>
      </c>
      <c r="F24" s="39">
        <v>283</v>
      </c>
      <c r="G24" s="39">
        <v>120</v>
      </c>
      <c r="H24" s="51">
        <f t="shared" si="1"/>
        <v>42.402826855123678</v>
      </c>
    </row>
    <row r="25" spans="1:8" x14ac:dyDescent="0.25">
      <c r="A25" s="13" t="s">
        <v>27</v>
      </c>
      <c r="B25" s="39">
        <v>32183</v>
      </c>
      <c r="C25" s="39">
        <v>15882</v>
      </c>
      <c r="D25" s="40">
        <f t="shared" si="0"/>
        <v>49.349035204921854</v>
      </c>
      <c r="F25" s="39">
        <v>9480</v>
      </c>
      <c r="G25" s="39">
        <v>4212</v>
      </c>
      <c r="H25" s="51">
        <f t="shared" si="1"/>
        <v>44.430379746835442</v>
      </c>
    </row>
    <row r="26" spans="1:8" x14ac:dyDescent="0.25">
      <c r="A26" s="13" t="s">
        <v>28</v>
      </c>
      <c r="B26" s="39">
        <v>33458</v>
      </c>
      <c r="C26" s="39">
        <v>16366</v>
      </c>
      <c r="D26" s="40">
        <f t="shared" si="0"/>
        <v>48.915057684260866</v>
      </c>
      <c r="F26" s="39">
        <v>11600</v>
      </c>
      <c r="G26" s="39">
        <v>5085</v>
      </c>
      <c r="H26" s="51">
        <f t="shared" si="1"/>
        <v>43.836206896551722</v>
      </c>
    </row>
    <row r="27" spans="1:8" x14ac:dyDescent="0.25">
      <c r="A27" s="13"/>
      <c r="B27" s="42"/>
      <c r="C27" s="42"/>
      <c r="D27" s="40"/>
      <c r="F27" s="42"/>
      <c r="G27" s="42"/>
      <c r="H27" s="40"/>
    </row>
    <row r="28" spans="1:8" x14ac:dyDescent="0.25">
      <c r="B28" s="42"/>
      <c r="C28" s="42"/>
      <c r="D28" s="40"/>
      <c r="F28" s="42"/>
      <c r="G28" s="42"/>
      <c r="H28" s="40"/>
    </row>
    <row r="29" spans="1:8" x14ac:dyDescent="0.25">
      <c r="A29" s="11" t="s">
        <v>3</v>
      </c>
      <c r="B29" s="42">
        <f>SUM(B7:B28)</f>
        <v>380227</v>
      </c>
      <c r="C29" s="42">
        <f>SUM(C7:C28)</f>
        <v>194216</v>
      </c>
      <c r="D29" s="40">
        <f>C29/B29*100</f>
        <v>51.078960726092568</v>
      </c>
      <c r="F29" s="42">
        <f>SUM(F7:F28)</f>
        <v>138195</v>
      </c>
      <c r="G29" s="42">
        <f>SUM(G7:G28)</f>
        <v>64868</v>
      </c>
      <c r="H29" s="51">
        <f>G29/F29*100</f>
        <v>46.939469590071994</v>
      </c>
    </row>
    <row r="30" spans="1:8" x14ac:dyDescent="0.25">
      <c r="B30" s="42"/>
      <c r="C30" s="42"/>
      <c r="D30" s="40"/>
      <c r="F30" s="42"/>
      <c r="G30" s="42"/>
      <c r="H30" s="40"/>
    </row>
    <row r="31" spans="1:8" x14ac:dyDescent="0.25">
      <c r="B31" s="42"/>
      <c r="C31" s="42"/>
      <c r="D31" s="40"/>
      <c r="F31" s="42"/>
      <c r="G31" s="42"/>
      <c r="H31" s="40"/>
    </row>
    <row r="32" spans="1:8" x14ac:dyDescent="0.25">
      <c r="B32" s="42"/>
      <c r="C32" s="42"/>
      <c r="D32" s="40"/>
      <c r="F32" s="42"/>
      <c r="G32" s="42"/>
      <c r="H32" s="40"/>
    </row>
    <row r="33" spans="1:8" x14ac:dyDescent="0.25">
      <c r="A33" s="4" t="s">
        <v>69</v>
      </c>
      <c r="B33" s="43"/>
      <c r="C33" s="43"/>
      <c r="D33" s="43"/>
      <c r="F33" s="43"/>
      <c r="G33" s="43"/>
      <c r="H33" s="43"/>
    </row>
    <row r="34" spans="1:8" x14ac:dyDescent="0.25">
      <c r="B34" s="43"/>
      <c r="C34" s="43"/>
      <c r="D34" s="43"/>
      <c r="F34" s="43"/>
      <c r="G34" s="43"/>
      <c r="H34" s="43"/>
    </row>
    <row r="35" spans="1:8" x14ac:dyDescent="0.25">
      <c r="A35" s="2" t="s">
        <v>37</v>
      </c>
      <c r="B35" s="4"/>
      <c r="C35" s="4"/>
      <c r="D35" s="4"/>
      <c r="F35" s="4"/>
      <c r="G35" s="4"/>
      <c r="H35" s="4"/>
    </row>
    <row r="37" spans="1:8" x14ac:dyDescent="0.25">
      <c r="B37" s="43"/>
      <c r="C37" s="43"/>
      <c r="D37" s="43"/>
      <c r="F37" s="43"/>
      <c r="G37" s="43"/>
      <c r="H37" s="43"/>
    </row>
    <row r="38" spans="1:8" x14ac:dyDescent="0.25">
      <c r="B38" s="43"/>
      <c r="C38" s="43"/>
      <c r="D38" s="43"/>
      <c r="F38" s="43"/>
      <c r="G38" s="43"/>
      <c r="H38" s="43"/>
    </row>
    <row r="39" spans="1:8" x14ac:dyDescent="0.25">
      <c r="B39" s="43"/>
      <c r="C39" s="43"/>
      <c r="D39" s="43"/>
      <c r="F39" s="43"/>
      <c r="G39" s="43"/>
      <c r="H39" s="43"/>
    </row>
    <row r="40" spans="1:8" x14ac:dyDescent="0.25">
      <c r="B40" s="43"/>
      <c r="C40" s="43"/>
      <c r="D40" s="43"/>
      <c r="F40" s="43"/>
      <c r="G40" s="43"/>
      <c r="H40" s="43"/>
    </row>
    <row r="41" spans="1:8" x14ac:dyDescent="0.25">
      <c r="B41" s="43"/>
      <c r="C41" s="43"/>
      <c r="D41" s="43"/>
      <c r="F41" s="43"/>
      <c r="G41" s="43"/>
      <c r="H41" s="43"/>
    </row>
    <row r="42" spans="1:8" x14ac:dyDescent="0.25">
      <c r="B42" s="43"/>
      <c r="C42" s="43"/>
      <c r="D42" s="43"/>
      <c r="F42" s="43"/>
      <c r="G42" s="43"/>
      <c r="H42" s="43"/>
    </row>
    <row r="43" spans="1:8" x14ac:dyDescent="0.25">
      <c r="B43" s="45"/>
      <c r="C43" s="45"/>
      <c r="D43" s="45"/>
      <c r="F43" s="45"/>
      <c r="G43" s="45"/>
      <c r="H43" s="45"/>
    </row>
    <row r="44" spans="1:8" x14ac:dyDescent="0.25">
      <c r="B44" s="45"/>
      <c r="C44" s="45"/>
      <c r="D44" s="45"/>
      <c r="F44" s="45"/>
      <c r="G44" s="45"/>
      <c r="H44" s="45"/>
    </row>
    <row r="45" spans="1:8" x14ac:dyDescent="0.25">
      <c r="B45" s="43"/>
      <c r="C45" s="49"/>
      <c r="D45" s="49"/>
      <c r="F45" s="43"/>
      <c r="G45" s="49"/>
      <c r="H45" s="49"/>
    </row>
    <row r="46" spans="1:8" x14ac:dyDescent="0.25">
      <c r="B46" s="43"/>
      <c r="C46" s="49"/>
      <c r="D46" s="49"/>
      <c r="F46" s="43"/>
      <c r="G46" s="49"/>
      <c r="H46" s="49"/>
    </row>
    <row r="47" spans="1:8" x14ac:dyDescent="0.25">
      <c r="B47" s="43"/>
      <c r="C47" s="49"/>
      <c r="D47" s="49"/>
      <c r="F47" s="43"/>
      <c r="G47" s="49"/>
      <c r="H47" s="49"/>
    </row>
    <row r="48" spans="1:8" x14ac:dyDescent="0.25">
      <c r="B48" s="43"/>
      <c r="C48" s="49"/>
      <c r="D48" s="49"/>
      <c r="F48" s="43"/>
      <c r="G48" s="49"/>
      <c r="H48" s="49"/>
    </row>
    <row r="49" spans="1:8" x14ac:dyDescent="0.25">
      <c r="B49" s="43"/>
      <c r="C49" s="49"/>
      <c r="D49" s="49"/>
      <c r="F49" s="43"/>
      <c r="G49" s="49"/>
      <c r="H49" s="49"/>
    </row>
    <row r="50" spans="1:8" x14ac:dyDescent="0.25">
      <c r="B50" s="43"/>
      <c r="C50" s="49"/>
      <c r="D50" s="49"/>
      <c r="F50" s="43"/>
      <c r="G50" s="49"/>
      <c r="H50" s="49"/>
    </row>
    <row r="51" spans="1:8" x14ac:dyDescent="0.25">
      <c r="B51" s="43"/>
      <c r="C51" s="49"/>
      <c r="D51" s="49"/>
      <c r="F51" s="43"/>
      <c r="G51" s="49"/>
      <c r="H51" s="49"/>
    </row>
    <row r="52" spans="1:8" x14ac:dyDescent="0.25">
      <c r="B52" s="43"/>
      <c r="C52" s="50"/>
      <c r="D52" s="50"/>
      <c r="F52" s="43"/>
      <c r="G52" s="50"/>
      <c r="H52" s="50"/>
    </row>
    <row r="53" spans="1:8" x14ac:dyDescent="0.25">
      <c r="B53" s="43"/>
      <c r="C53" s="49"/>
      <c r="D53" s="49"/>
      <c r="F53" s="43"/>
      <c r="G53" s="49"/>
      <c r="H53" s="49"/>
    </row>
    <row r="54" spans="1:8" x14ac:dyDescent="0.25">
      <c r="B54" s="43"/>
      <c r="C54" s="43"/>
      <c r="D54" s="43"/>
      <c r="F54" s="43"/>
      <c r="G54" s="43"/>
      <c r="H54" s="43"/>
    </row>
    <row r="55" spans="1:8" ht="17.25" x14ac:dyDescent="0.25">
      <c r="A55" s="46"/>
      <c r="B55" s="47"/>
      <c r="C55" s="47"/>
      <c r="D55" s="47"/>
      <c r="F55" s="47"/>
      <c r="G55" s="47"/>
      <c r="H55" s="47"/>
    </row>
    <row r="56" spans="1:8" x14ac:dyDescent="0.25">
      <c r="B56" s="47"/>
      <c r="C56" s="47"/>
      <c r="D56" s="47"/>
      <c r="F56" s="47"/>
      <c r="G56" s="47"/>
      <c r="H56" s="47"/>
    </row>
    <row r="57" spans="1:8" x14ac:dyDescent="0.25">
      <c r="B57" s="45"/>
      <c r="C57" s="45"/>
      <c r="D57" s="45"/>
      <c r="F57" s="45"/>
      <c r="G57" s="45"/>
      <c r="H57" s="45"/>
    </row>
    <row r="58" spans="1:8" x14ac:dyDescent="0.25">
      <c r="B58" s="45"/>
      <c r="C58" s="45"/>
      <c r="D58" s="45"/>
      <c r="F58" s="45"/>
      <c r="G58" s="45"/>
      <c r="H58" s="45"/>
    </row>
    <row r="59" spans="1:8" x14ac:dyDescent="0.25">
      <c r="B59" s="43"/>
      <c r="C59" s="49"/>
      <c r="D59" s="49"/>
      <c r="F59" s="43"/>
      <c r="G59" s="49"/>
      <c r="H59" s="49"/>
    </row>
    <row r="60" spans="1:8" x14ac:dyDescent="0.25">
      <c r="B60" s="43"/>
      <c r="C60" s="49"/>
      <c r="D60" s="49"/>
      <c r="F60" s="43"/>
      <c r="G60" s="49"/>
      <c r="H60" s="49"/>
    </row>
    <row r="61" spans="1:8" x14ac:dyDescent="0.25">
      <c r="B61" s="43"/>
      <c r="C61" s="49"/>
      <c r="D61" s="49"/>
      <c r="F61" s="43"/>
      <c r="G61" s="49"/>
      <c r="H61" s="49"/>
    </row>
    <row r="62" spans="1:8" x14ac:dyDescent="0.25">
      <c r="B62" s="43"/>
      <c r="C62" s="49"/>
      <c r="D62" s="49"/>
      <c r="F62" s="43"/>
      <c r="G62" s="49"/>
      <c r="H62" s="49"/>
    </row>
    <row r="63" spans="1:8" x14ac:dyDescent="0.25">
      <c r="B63" s="43"/>
      <c r="C63" s="49"/>
      <c r="D63" s="49"/>
      <c r="F63" s="43"/>
      <c r="G63" s="49"/>
      <c r="H63" s="49"/>
    </row>
    <row r="64" spans="1:8" x14ac:dyDescent="0.25">
      <c r="B64" s="43"/>
      <c r="C64" s="49"/>
      <c r="D64" s="49"/>
      <c r="F64" s="43"/>
      <c r="G64" s="49"/>
      <c r="H64" s="49"/>
    </row>
    <row r="65" spans="1:8" x14ac:dyDescent="0.25">
      <c r="B65" s="43"/>
      <c r="C65" s="49"/>
      <c r="D65" s="49"/>
      <c r="F65" s="43"/>
      <c r="G65" s="49"/>
      <c r="H65" s="49"/>
    </row>
    <row r="66" spans="1:8" x14ac:dyDescent="0.25">
      <c r="B66" s="43"/>
      <c r="C66" s="50"/>
      <c r="D66" s="50"/>
      <c r="F66" s="43"/>
      <c r="G66" s="50"/>
      <c r="H66" s="50"/>
    </row>
    <row r="67" spans="1:8" x14ac:dyDescent="0.25">
      <c r="B67" s="43"/>
      <c r="C67" s="43"/>
      <c r="D67" s="43"/>
      <c r="F67" s="43"/>
      <c r="G67" s="43"/>
      <c r="H67" s="43"/>
    </row>
    <row r="68" spans="1:8" x14ac:dyDescent="0.25">
      <c r="B68" s="43"/>
      <c r="C68" s="43"/>
      <c r="D68" s="43"/>
      <c r="F68" s="43"/>
      <c r="G68" s="43"/>
      <c r="H68" s="43"/>
    </row>
    <row r="70" spans="1:8" x14ac:dyDescent="0.25">
      <c r="B70" s="48"/>
      <c r="C70" s="48"/>
      <c r="D70" s="48"/>
      <c r="F70" s="48"/>
      <c r="G70" s="48"/>
      <c r="H70" s="48"/>
    </row>
    <row r="71" spans="1:8" ht="17.25" x14ac:dyDescent="0.25">
      <c r="A71" s="46"/>
    </row>
  </sheetData>
  <mergeCells count="3">
    <mergeCell ref="A3:A5"/>
    <mergeCell ref="B3:D3"/>
    <mergeCell ref="F3:H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1.1 KiMi</vt:lpstr>
      <vt:lpstr>1.2 Ehrenamt</vt:lpstr>
      <vt:lpstr>1.3 M.-F.kreise</vt:lpstr>
      <vt:lpstr>1.4 E-Taufen</vt:lpstr>
      <vt:lpstr>1.5 Aufnahmen</vt:lpstr>
      <vt:lpstr>1.6 Austritte</vt:lpstr>
    </vt:vector>
  </TitlesOfParts>
  <Company>Kirchenamt der EKD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Marwede, Mirja</dc:creator>
  <cp:lastModifiedBy>Sprung, Petra</cp:lastModifiedBy>
  <dcterms:created xsi:type="dcterms:W3CDTF">2023-11-17T13:21:05Z</dcterms:created>
  <dcterms:modified xsi:type="dcterms:W3CDTF">2024-12-03T11:47:50Z</dcterms:modified>
</cp:coreProperties>
</file>